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9" firstSheet="0" activeTab="0"/>
  </bookViews>
  <sheets>
    <sheet name="RECEPCIONISTA" sheetId="1" state="visible" r:id="rId2"/>
    <sheet name="INSUMOS" sheetId="2" state="visible" r:id="rId3"/>
    <sheet name="RESUMO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<sst xmlns="http://schemas.openxmlformats.org/spreadsheetml/2006/main" count="309" uniqueCount="187">
  <si>
    <t>RECEPCIONISTA - Regime de Tributação: Lucro Real</t>
  </si>
  <si>
    <r>
      <rPr>
        <b val="true"/>
        <sz val="18"/>
        <color rgb="FF339966"/>
        <rFont val="Arial"/>
        <family val="2"/>
        <charset val="1"/>
      </rPr>
      <t>ANEXO ----</t>
    </r>
    <r>
      <rPr>
        <b val="true"/>
        <sz val="18"/>
        <color rgb="FFFF0000"/>
        <rFont val="Arial"/>
        <family val="2"/>
        <charset val="1"/>
      </rPr>
      <t>  </t>
    </r>
    <r>
      <rPr>
        <b val="true"/>
        <sz val="18"/>
        <color rgb="FF339966"/>
        <rFont val="Arial"/>
        <family val="2"/>
        <charset val="1"/>
      </rPr>
      <t>do Pregão IFSul nº </t>
    </r>
    <r>
      <rPr>
        <b val="true"/>
        <sz val="18"/>
        <color rgb="FFFF0000"/>
        <rFont val="Arial"/>
        <family val="2"/>
        <charset val="1"/>
      </rPr>
      <t>XX/2022 </t>
    </r>
    <r>
      <rPr>
        <b val="true"/>
        <sz val="18"/>
        <color rgb="FF339966"/>
        <rFont val="Arial"/>
        <family val="2"/>
        <charset val="1"/>
      </rPr>
      <t>–</t>
    </r>
    <r>
      <rPr>
        <b val="true"/>
        <sz val="18"/>
        <color rgb="FF339966"/>
        <rFont val="Arial"/>
        <family val="2"/>
        <charset val="1"/>
      </rPr>
      <t> Câmpus Camaquã
PLANILHA DE CUSTOS E FORMAÇÃO DE PREÇOS</t>
    </r>
  </si>
  <si>
    <t>Nº do processo:</t>
  </si>
  <si>
    <t>XXXX</t>
  </si>
  <si>
    <t>Licitação nº:</t>
  </si>
  <si>
    <t>Dia:</t>
  </si>
  <si>
    <t>DISCRIMINAÇÃO DOS SERVIÇOS (DADOS REFERENTES À CONTRATAÇÃO)</t>
  </si>
  <si>
    <t>A</t>
  </si>
  <si>
    <t>Data de apresentação da proposta (dia/mês/ano)</t>
  </si>
  <si>
    <t>B</t>
  </si>
  <si>
    <t>Município/UF</t>
  </si>
  <si>
    <t>Camaquã/RS</t>
  </si>
  <si>
    <t>C</t>
  </si>
  <si>
    <t>Ano do Acordo, Convenção ou Dissídio Coletivo</t>
  </si>
  <si>
    <t>RGS-SEEAC/RS 005021/2021</t>
  </si>
  <si>
    <t>D</t>
  </si>
  <si>
    <t>Número de meses de execução contratual</t>
  </si>
  <si>
    <t>IDENTIFICAÇÃO DO SERVIÇO</t>
  </si>
  <si>
    <r>
      <rPr>
        <b val="true"/>
        <sz val="11"/>
        <color rgb="FF000000"/>
        <rFont val="Arial"/>
        <family val="2"/>
        <charset val="1"/>
      </rPr>
      <t>1. MÓDULOS 
</t>
    </r>
    <r>
      <rPr>
        <b val="true"/>
        <sz val="11"/>
        <color rgb="FF000000"/>
        <rFont val="Arial"/>
        <family val="2"/>
        <charset val="1"/>
      </rPr>
      <t>Mão de obra
Mão de obra vinculada à execução contratual</t>
    </r>
  </si>
  <si>
    <t>Dados para composição dos custos referente à mão de obra</t>
  </si>
  <si>
    <t>Tipo de Serviço (mesmo serviço com características distintas)</t>
  </si>
  <si>
    <t>Recepcionista</t>
  </si>
  <si>
    <t>Classificação Brasileira de Ocupações (CBO)</t>
  </si>
  <si>
    <t>4221-05</t>
  </si>
  <si>
    <t>Salário Normativo da Categoria Profissional - para a jornada de 44 h/sem</t>
  </si>
  <si>
    <t>Categoria Profissional (vinculada à execução contratual)</t>
  </si>
  <si>
    <t>Data-Base da Categoria (dia/mês/ano)</t>
  </si>
  <si>
    <t>Módulo 1: Composição da Remuneração</t>
  </si>
  <si>
    <t>Composição da Remuneração </t>
  </si>
  <si>
    <t>Percentual
(R$)</t>
  </si>
  <si>
    <t>Valor
(R$) </t>
  </si>
  <si>
    <t>Salário-Base    (valor para somente 1 recepcionista - 44h/semanais) </t>
  </si>
  <si>
    <t>Adicional de Insalubridade</t>
  </si>
  <si>
    <t>Total </t>
  </si>
  <si>
    <t>Módulo 2 – Encargos e Benefícios Anuais, Mensais e Diários</t>
  </si>
  <si>
    <t>Submódulo 2.1 – 13º (décimo terceiro) Salário e Adicional de Férias</t>
  </si>
  <si>
    <t>2.1</t>
  </si>
  <si>
    <r>
      <rPr>
        <b val="true"/>
        <sz val="11"/>
        <color rgb="FF000000"/>
        <rFont val="Arial"/>
        <family val="2"/>
        <charset val="1"/>
      </rPr>
      <t>13º (décimo terceiro) Salário</t>
    </r>
    <r>
      <rPr>
        <b val="true"/>
        <sz val="11"/>
        <color rgb="FF000000"/>
        <rFont val="Arial"/>
        <family val="2"/>
        <charset val="1"/>
      </rPr>
      <t> e Adicional de Férias</t>
    </r>
  </si>
  <si>
    <t>Valor (R$)</t>
  </si>
  <si>
    <r>
      <rPr>
        <b val="true"/>
        <sz val="8"/>
        <color rgb="FFFF0000"/>
        <rFont val="Arial"/>
        <family val="2"/>
        <charset val="1"/>
      </rPr>
      <t>13º (décimo terceiro) Salário</t>
    </r>
    <r>
      <rPr>
        <b val="true"/>
        <sz val="8"/>
        <color rgb="FFFF0000"/>
        <rFont val="Arial"/>
        <family val="2"/>
        <charset val="1"/>
      </rPr>
      <t> Obrigatória a cotação de 8,33% sobre o valor do Módulo 1 – Composição da Remuneração, conforme Anexo XII da IN 5/17</t>
    </r>
  </si>
  <si>
    <r>
      <rPr>
        <b val="true"/>
        <sz val="8"/>
        <color rgb="FFFF0000"/>
        <rFont val="Arial"/>
        <family val="2"/>
        <charset val="1"/>
      </rPr>
      <t>Adicional de Férias</t>
    </r>
    <r>
      <rPr>
        <b val="true"/>
        <sz val="8"/>
        <color rgb="FFFF0000"/>
        <rFont val="Arial"/>
        <family val="2"/>
        <charset val="1"/>
      </rPr>
      <t> Obrigatória a cotação de 3,025% sobre o valor do Módulo 1 – Composição da Remuneração, conforme Anexo XII da IN 5/17 (Férias + Adicional = 9,075% + 3,025% = 12,10%)</t>
    </r>
  </si>
  <si>
    <t>Total</t>
  </si>
  <si>
    <t>Incidência dos encargos do Submódulo 2.2 sobre o total do Submódulo 2.1</t>
  </si>
  <si>
    <t>Submódulo 2.2 - Encargos Previdenciários (GPS), Fundo de Garantia por Tempo de Serviço (FGTS) e outras contribuições</t>
  </si>
  <si>
    <t>2.2</t>
  </si>
  <si>
    <t>GPS, FGTS e outras contribuições</t>
  </si>
  <si>
    <t>Percentual (%)</t>
  </si>
  <si>
    <t>Valor
 (R$)</t>
  </si>
  <si>
    <t>INSS</t>
  </si>
  <si>
    <t>Salário Educação</t>
  </si>
  <si>
    <t>RAT x FAP</t>
  </si>
  <si>
    <t>RAT =</t>
  </si>
  <si>
    <t> FAP =</t>
  </si>
  <si>
    <t>SESC ou SESI</t>
  </si>
  <si>
    <t>E</t>
  </si>
  <si>
    <t>SENAC ou SENAI</t>
  </si>
  <si>
    <t>F</t>
  </si>
  <si>
    <t>SEBRAE</t>
  </si>
  <si>
    <t>G</t>
  </si>
  <si>
    <t>INCRA</t>
  </si>
  <si>
    <t>H</t>
  </si>
  <si>
    <t>FGTS</t>
  </si>
  <si>
    <t>Submódulo 2.3 – Benefícios Mensais e Diários</t>
  </si>
  <si>
    <t>2.3</t>
  </si>
  <si>
    <t>Benefícios Mensais e Diários</t>
  </si>
  <si>
    <t>Transporte                                               Cálculo do valor: [(2xVTx22) – (6%xSB)]</t>
  </si>
  <si>
    <t>      A.1) Valor da passagem do transporte coletivo no município de prestação dos serviços: Decreto nº 045, de 15 de março de 2019 </t>
  </si>
  <si>
    <t>-</t>
  </si>
  <si>
    <t>      A.2) Quantidade de passagens por dia por empregado:</t>
  </si>
  <si>
    <t>      A.3) Quantidade de dias do mês de recebimento de passagens</t>
  </si>
  <si>
    <r>
      <rPr>
        <b val="true"/>
        <sz val="10"/>
        <color rgb="FF0000FF"/>
        <rFont val="Arial"/>
        <family val="2"/>
        <charset val="1"/>
      </rPr>
      <t>Auxílio-Refeição/Alimentação </t>
    </r>
    <r>
      <rPr>
        <b val="true"/>
        <sz val="10"/>
        <color rgb="FFFF0000"/>
        <rFont val="Arial"/>
        <family val="2"/>
        <charset val="1"/>
      </rPr>
      <t>Cálculo do valor = [(22xVA)x(1-</t>
    </r>
    <r>
      <rPr>
        <b val="true"/>
        <sz val="10"/>
        <color rgb="FFFF0000"/>
        <rFont val="Arial"/>
        <family val="2"/>
        <charset val="1"/>
      </rPr>
      <t>0,19)]</t>
    </r>
  </si>
  <si>
    <t>      B.1) Valor do auxílio-alimentação (clausula 18 da CCT 2021): </t>
  </si>
  <si>
    <t>      B.2) Quantidade de dias do mês de recebimento de auxílio-alimentação</t>
  </si>
  <si>
    <t>Seguro contra riscos de acidente de trabalho</t>
  </si>
  <si>
    <t>Plano de Benefício Social Familiar - Clausula 29 CCT</t>
  </si>
  <si>
    <t>Quadro-Resumo do Módulo 2 – Encargos e Benefícios Anuais, Mensais e Diários</t>
  </si>
  <si>
    <t>Encargos e Benefícios Anuais, Mensais e Diários</t>
  </si>
  <si>
    <t>13º (décimo terceiro) Salário e Adicional de Férias</t>
  </si>
  <si>
    <t>Módulo 3 - Provisão para Rescisão</t>
  </si>
  <si>
    <t>Provisão para Rescisão</t>
  </si>
  <si>
    <t>Valor  (R$)</t>
  </si>
  <si>
    <t>Aviso Prévio Indenizado     Aviso-prévio indenizado     Cálculo do valor = {Rem/12 + 13º/12=(Rem/12)/12 + Férias/12=(Rem/12)/12 + (1/3xFérias)/12=1/3x[(Rem/12)/12]} x (30/30=1) x 5% de rotatividade anual - Os reflexos de 13º, F e 1/3F são referentes a 1 mês de APInd - Na prorrogação, poderão ser considerados 3 dias conforme Lei nº 12.506/2011, dependendo da análise do nº de ocorrências deste evento no período</t>
  </si>
  <si>
    <t>Incidência do FGTS sobre o Aviso Prévio Indenizado</t>
  </si>
  <si>
    <t>Multa do FGTS e contribuição social sobre o Aviso Prévio Indenizado Obrigatória a cotação de 0,24% sobre o valor do Módulo 1 – Composição da Remuneração, conforme Anexo XII da IN Seges nº 5/2017 (0,19% + 3,81% = 4,0%) - (Lei 13.932, de 11 de dezembro de 2019)</t>
  </si>
  <si>
    <t>Aviso Prévio Trabalhado                 (negociar extinção/redução na 1ª prorrogação)
Cálculo do valor= [(Rem/30)x7]/12 meses do contratox90% dos empregados - ao final do contrato</t>
  </si>
  <si>
    <t>Incidência dos encargos do Submódulo 2.2 sobre o Aviso Prévio Trabalhado         </t>
  </si>
  <si>
    <t>Multa do FGTS e contribuição social sobre o Aviso Prévio Trabalhado Obrigatória a cotação de 4,76% sobre o valor do Módulo 1 – Composição da Remuneração, conforme Anexo XII da IN Seges nº 5/2017 (3,81%+0,19% = 4,0%) - (Lei 13.932, de 11 de dezembro de 2019)</t>
  </si>
  <si>
    <t>Módulo 4 - Custo de Reposição do Profissional Ausente</t>
  </si>
  <si>
    <t>Base de cálculo para o Custo de Reposição do Profissional Ausente (substituto): BCCPA = Rem + 13º + Férias + 1/3Férias</t>
  </si>
  <si>
    <t>4.1</t>
  </si>
  <si>
    <t>Ausências Legais</t>
  </si>
  <si>
    <t>Férias</t>
  </si>
  <si>
    <r>
      <rPr>
        <b val="true"/>
        <sz val="10"/>
        <color rgb="FF0000FF"/>
        <rFont val="Arial"/>
        <family val="2"/>
        <charset val="1"/>
      </rPr>
      <t>Ausências Legais                                               </t>
    </r>
    <r>
      <rPr>
        <b val="true"/>
        <sz val="10"/>
        <color rgb="FFFF0000"/>
        <rFont val="Arial"/>
        <family val="2"/>
        <charset val="1"/>
      </rPr>
      <t>Cálculo do valor = [(</t>
    </r>
    <r>
      <rPr>
        <b val="true"/>
        <sz val="10"/>
        <color rgb="FFFF0000"/>
        <rFont val="Arial"/>
        <family val="2"/>
        <charset val="1"/>
      </rPr>
      <t>BCCPA/30)x2,96dias]/12</t>
    </r>
  </si>
  <si>
    <r>
      <rPr>
        <b val="true"/>
        <sz val="10"/>
        <color rgb="FF0000FF"/>
        <rFont val="Arial"/>
        <family val="2"/>
        <charset val="1"/>
      </rPr>
      <t>Licença-Paternidade                                         </t>
    </r>
    <r>
      <rPr>
        <b val="true"/>
        <sz val="10"/>
        <color rgb="FFFF0000"/>
        <rFont val="Arial"/>
        <family val="2"/>
        <charset val="1"/>
      </rPr>
      <t>Cálculo do valor = {[(</t>
    </r>
    <r>
      <rPr>
        <b val="true"/>
        <sz val="10"/>
        <color rgb="FFFF0000"/>
        <rFont val="Arial"/>
        <family val="2"/>
        <charset val="1"/>
      </rPr>
      <t>BCCPA/30)x5dias]/12}x1,5%</t>
    </r>
  </si>
  <si>
    <r>
      <rPr>
        <b val="true"/>
        <sz val="10"/>
        <color rgb="FF0000FF"/>
        <rFont val="Arial"/>
        <family val="2"/>
        <charset val="1"/>
      </rPr>
      <t>Ausência por acidente de trabalho                 </t>
    </r>
    <r>
      <rPr>
        <b val="true"/>
        <sz val="10"/>
        <color rgb="FFFF0000"/>
        <rFont val="Arial"/>
        <family val="2"/>
        <charset val="1"/>
      </rPr>
      <t>Cálculo do valor  = {[(</t>
    </r>
    <r>
      <rPr>
        <b val="true"/>
        <sz val="10"/>
        <color rgb="FFFF0000"/>
        <rFont val="Arial"/>
        <family val="2"/>
        <charset val="1"/>
      </rPr>
      <t>BCCPA/30)x15dias]/12}x0,78%</t>
    </r>
  </si>
  <si>
    <r>
      <rPr>
        <b val="true"/>
        <sz val="10"/>
        <color rgb="FF0000FF"/>
        <rFont val="Arial"/>
        <family val="2"/>
        <charset val="1"/>
      </rPr>
      <t>Afastamento Maternidade                                </t>
    </r>
    <r>
      <rPr>
        <b val="true"/>
        <sz val="10"/>
        <color rgb="FFFF0000"/>
        <rFont val="Arial"/>
        <family val="2"/>
        <charset val="1"/>
      </rPr>
      <t>Cálculo do valor = {[(</t>
    </r>
    <r>
      <rPr>
        <b val="true"/>
        <sz val="10"/>
        <color rgb="FF0000FF"/>
        <rFont val="Arial"/>
        <family val="2"/>
        <charset val="1"/>
      </rPr>
      <t>Rem</t>
    </r>
    <r>
      <rPr>
        <b val="true"/>
        <sz val="10"/>
        <color rgb="FFFF0000"/>
        <rFont val="Arial"/>
        <family val="2"/>
        <charset val="1"/>
      </rPr>
      <t>+1/3</t>
    </r>
    <r>
      <rPr>
        <b val="true"/>
        <sz val="10"/>
        <color rgb="FFFF0000"/>
        <rFont val="Arial"/>
        <family val="2"/>
        <charset val="1"/>
      </rPr>
      <t>Rem)/12]x(4/12)}x2%</t>
    </r>
  </si>
  <si>
    <r>
      <rPr>
        <b val="true"/>
        <sz val="10"/>
        <color rgb="FF0000FF"/>
        <rFont val="Arial"/>
        <family val="2"/>
        <charset val="1"/>
      </rPr>
      <t>(Outros)   Ausência por doença                      </t>
    </r>
    <r>
      <rPr>
        <b val="true"/>
        <sz val="10"/>
        <color rgb="FFFF0000"/>
        <rFont val="Arial"/>
        <family val="2"/>
        <charset val="1"/>
      </rPr>
      <t>Cálculo do valor = [(</t>
    </r>
    <r>
      <rPr>
        <b val="true"/>
        <sz val="10"/>
        <color rgb="FFFF0000"/>
        <rFont val="Arial"/>
        <family val="2"/>
        <charset val="1"/>
      </rPr>
      <t>BCCPA)/30)x5dias]/12</t>
    </r>
  </si>
  <si>
    <t>Incidência dos encargos do Submódulo 2.2 sobre o  total do Submódulo 4.1</t>
  </si>
  <si>
    <t>Submódulo 4.2 – Intrajornada</t>
  </si>
  <si>
    <t>4.2 </t>
  </si>
  <si>
    <t>Intrajornada</t>
  </si>
  <si>
    <t>Intervalo para repouso ou alimentação</t>
  </si>
  <si>
    <t>Incidência dos encargos do Submódulo 2.2 sobre o total do Submódulo 4.2</t>
  </si>
  <si>
    <t>Quadro-Resumo do Módulo 4 – Custo de Reposição do Profissional Ausente</t>
  </si>
  <si>
    <t>Custo de Reposição do Profissional Ausente</t>
  </si>
  <si>
    <t>4.2</t>
  </si>
  <si>
    <t>Módulo 5 – Insumos Diversos</t>
  </si>
  <si>
    <t>Insumos diversos</t>
  </si>
  <si>
    <t>Uniformes </t>
  </si>
  <si>
    <t>EPI's</t>
  </si>
  <si>
    <t>Equipamentos </t>
  </si>
  <si>
    <t>Outros (especificar) </t>
  </si>
  <si>
    <t>0.00</t>
  </si>
  <si>
    <t>Módulo 6 -  Custos Indiretos, Lucro e Tributos</t>
  </si>
  <si>
    <t>Custos Indiretos, Lucro e Tributos </t>
  </si>
  <si>
    <t>Valor
(R$)</t>
  </si>
  <si>
    <t>BASE DE CÁLCULO DOS CUSTOS INDIRETOS</t>
  </si>
  <si>
    <t>Custos Indiretos</t>
  </si>
  <si>
    <t>BASE DE CÁLCULO DO LUCRO</t>
  </si>
  <si>
    <t>Lucro</t>
  </si>
  <si>
    <t>BASE DE CÁLCULO DOS TRIBUTOS</t>
  </si>
  <si>
    <t>Tributos</t>
  </si>
  <si>
    <t>C.1    Tributos Federais (especificar)</t>
  </si>
  <si>
    <t>  a) Cofins  (depende do regime de tributação - utilizada a hipótese de Lucro Real)</t>
  </si>
  <si>
    <t>  b) PIS (depende do regime de tributação - utilizada a hipótese de Lucro Real)</t>
  </si>
  <si>
    <t> c) IRPJ</t>
  </si>
  <si>
    <t> d) CSLL</t>
  </si>
  <si>
    <t>C.2   Tributos Estaduais (especificar)</t>
  </si>
  <si>
    <t>C.3   Tributos Municipais (especificar):</t>
  </si>
  <si>
    <t>  a) ISS              (Lei Ordinária 471/2003 - Prefeitura Municipal de Camaquã/RS)</t>
  </si>
  <si>
    <t>Percentual Total e Valor Total de Tributos  </t>
  </si>
  <si>
    <t>Cálculo dos Tributos</t>
  </si>
  <si>
    <t>                  Base de Cálculo para os Tributos</t>
  </si>
  <si>
    <t> = ( ---------------------------------------------------------------- ) x Alíquota do Tributo</t>
  </si>
  <si>
    <t>         1 - (Total de Tributos em % dividido por 100)</t>
  </si>
  <si>
    <t>
2. QUADRO-RESUMO DO CUSTO POR EMPREGADO
</t>
  </si>
  <si>
    <t>                          Mão de obra vinculada à execução contratual (valor por empregado)</t>
  </si>
  <si>
    <t>Módulo 1 - Composição da Remuneração</t>
  </si>
  <si>
    <t>Módulo 3 – Provisão para Rescisão</t>
  </si>
  <si>
    <t>Módulo 4 – Custo de Reposição do Profissional Ausente</t>
  </si>
  <si>
    <t>Módulo 5 - Insumo Diversos </t>
  </si>
  <si>
    <t>Subtotal (A + B + C + D + E)</t>
  </si>
  <si>
    <t>Módulo 6 - Custos Indiretos, Lucro e Tributos</t>
  </si>
  <si>
    <t>Valor Total por Empregado</t>
  </si>
  <si>
    <t>QUANTIDADE DE PESSOAL ALOCADO NA EXECUÇÃO CONTRATUAL (item 6.2.e do Anexo VII da IN nº 5/2017</t>
  </si>
  <si>
    <t>Tipo de Mão de Obra</t>
  </si>
  <si>
    <t>Quantidade de Pessoal</t>
  </si>
  <si>
    <t>Recepcionistas</t>
  </si>
  <si>
    <r>
      <rPr>
        <b val="true"/>
        <sz val="18"/>
        <color rgb="FF339966"/>
        <rFont val="Arial"/>
        <family val="2"/>
        <charset val="1"/>
      </rPr>
      <t>ANEXO </t>
    </r>
    <r>
      <rPr>
        <b val="true"/>
        <sz val="18"/>
        <color rgb="FFFF0000"/>
        <rFont val="Arial"/>
        <family val="2"/>
        <charset val="1"/>
      </rPr>
      <t>----</t>
    </r>
    <r>
      <rPr>
        <b val="true"/>
        <sz val="18"/>
        <color rgb="FF339966"/>
        <rFont val="Arial"/>
        <family val="2"/>
        <charset val="1"/>
      </rPr>
      <t>  do Pregão nº </t>
    </r>
    <r>
      <rPr>
        <b val="true"/>
        <sz val="18"/>
        <color rgb="FF339966"/>
        <rFont val="Arial"/>
        <family val="2"/>
        <charset val="1"/>
      </rPr>
      <t>XX/2021 – CÂMPUS CAMAQUÃ
MODELO DE PLANILHA DE CUSTOS E FORMAÇÃO DE PREÇOS   </t>
    </r>
  </si>
  <si>
    <t>Unidade</t>
  </si>
  <si>
    <t>Quantidade Anual</t>
  </si>
  <si>
    <t>Valor Unitário</t>
  </si>
  <si>
    <t>Custo Anual</t>
  </si>
  <si>
    <t>CUSTO ANUAL DOS EPI's PARA 1 POSTO RECEPCIONISTA</t>
  </si>
  <si>
    <t>CUSTO MENSALEPI's PARA 1 POSTO RECEPCIONISTA</t>
  </si>
  <si>
    <t>UNIFORMES</t>
  </si>
  <si>
    <t>Blusão em tricô, gola "V"</t>
  </si>
  <si>
    <t>peça</t>
  </si>
  <si>
    <t>Calça de uniforme (tipo social)</t>
  </si>
  <si>
    <t>Camisa de manga curta com logotipo e nome da contratada</t>
  </si>
  <si>
    <t>Camisa de manga longa com logotipo e nome da contratada</t>
  </si>
  <si>
    <t>Blazer social</t>
  </si>
  <si>
    <t>Jaqueta, forrada com elástico nos punhos e firme com logotipo e nome da contratada</t>
  </si>
  <si>
    <t>CUSTO ANUAL DOS UNIFORMES PARA 1 POSTO (RECEPCIONISTA)</t>
  </si>
  <si>
    <t>CUSTO MENSAL DOS UNIFORMES PARA 1 POSTO (RECEPCIONISTA)</t>
  </si>
  <si>
    <t>QUADRO RESUMO</t>
  </si>
  <si>
    <t>CUSTO ANUAL</t>
  </si>
  <si>
    <t>CUSTO MENSAL</t>
  </si>
  <si>
    <t>Custo Mensal por Funcionário</t>
  </si>
  <si>
    <t>TOTAIS</t>
  </si>
  <si>
    <t>Quantidade da mão de obra alocada na prestação dos serviços</t>
  </si>
  <si>
    <t>OBS.: Pesquisa de preços realizado no Painel de preços do Governo Federal pelo site: http://paineldeprecos.planejamento.gov.br/</t>
  </si>
  <si>
    <r>
      <rPr>
        <b val="true"/>
        <sz val="16"/>
        <color rgb="FF339966"/>
        <rFont val="Arial"/>
        <family val="2"/>
        <charset val="1"/>
      </rPr>
      <t>ANEXO ----</t>
    </r>
    <r>
      <rPr>
        <b val="true"/>
        <sz val="16"/>
        <color rgb="FF000000"/>
        <rFont val="Arial"/>
        <family val="2"/>
        <charset val="1"/>
      </rPr>
      <t>  </t>
    </r>
    <r>
      <rPr>
        <b val="true"/>
        <sz val="16"/>
        <color rgb="FFFF0000"/>
        <rFont val="Arial"/>
        <family val="2"/>
        <charset val="1"/>
      </rPr>
      <t>do Pregão nº</t>
    </r>
    <r>
      <rPr>
        <b val="true"/>
        <sz val="16"/>
        <color rgb="FF000000"/>
        <rFont val="Arial"/>
        <family val="2"/>
        <charset val="1"/>
      </rPr>
      <t> </t>
    </r>
    <r>
      <rPr>
        <b val="true"/>
        <sz val="16"/>
        <color rgb="FF339966"/>
        <rFont val="Arial"/>
        <family val="2"/>
        <charset val="1"/>
      </rPr>
      <t>XX/2022</t>
    </r>
    <r>
      <rPr>
        <b val="true"/>
        <sz val="16"/>
        <color rgb="FF800080"/>
        <rFont val="Arial"/>
        <family val="2"/>
        <charset val="1"/>
      </rPr>
      <t> </t>
    </r>
    <r>
      <rPr>
        <b val="true"/>
        <sz val="16"/>
        <color rgb="FF000000"/>
        <rFont val="Arial"/>
        <family val="2"/>
        <charset val="1"/>
      </rPr>
      <t>– CÂMPUS CAMAQUÃ
MODELO DE PLANILHA DE CUSTOS E FORMAÇÃO DE PREÇOS</t>
    </r>
    <r>
      <rPr>
        <b val="true"/>
        <sz val="16"/>
        <color rgb="FF000000"/>
        <rFont val="Arial"/>
        <family val="2"/>
        <charset val="1"/>
      </rPr>
      <t>  </t>
    </r>
  </si>
  <si>
    <t>xxxx</t>
  </si>
  <si>
    <t> VALOR MENSAL DOS SERVIÇOS</t>
  </si>
  <si>
    <t>Tipo de serviço (A)</t>
  </si>
  <si>
    <t>Valor Proposto  por Empregado  (B) </t>
  </si>
  <si>
    <t>Qtde. de Empregados por Posto (C) </t>
  </si>
  <si>
    <t>Valor Proposto  por Posto  (D) = (B x C) </t>
  </si>
  <si>
    <t>Qtde. de  Postos  (E) </t>
  </si>
  <si>
    <t>Valor Total do Serviço (F) = (D x E) </t>
  </si>
  <si>
    <t>I</t>
  </si>
  <si>
    <t>Valor Mensal dos Serviços</t>
  </si>
  <si>
    <t>QUADRO DEMONSTRATIVO DO VALOR GLOBAL DA PROPOSTA </t>
  </si>
  <si>
    <t>Valor mensal do serviço</t>
  </si>
  <si>
    <t>Número de meses do Contrato</t>
  </si>
  <si>
    <t>Valor Global do Proposta (Valor mensal do serviço x  nº de meses do contrato).</t>
  </si>
</sst>
</file>

<file path=xl/styles.xml><?xml version="1.0" encoding="utf-8"?>
<styleSheet xmlns="http://schemas.openxmlformats.org/spreadsheetml/2006/main">
  <numFmts count="16">
    <numFmt numFmtId="164" formatCode="GENERAL"/>
    <numFmt numFmtId="165" formatCode="D/M/YYYY"/>
    <numFmt numFmtId="166" formatCode="[$R$ -416]#,##0.00"/>
    <numFmt numFmtId="167" formatCode="#,##0.00"/>
    <numFmt numFmtId="168" formatCode="0.00%"/>
    <numFmt numFmtId="169" formatCode="0.00"/>
    <numFmt numFmtId="170" formatCode="0.000%"/>
    <numFmt numFmtId="171" formatCode="0%"/>
    <numFmt numFmtId="172" formatCode="0.0000"/>
    <numFmt numFmtId="173" formatCode="0.0000%"/>
    <numFmt numFmtId="174" formatCode="&quot;R$ &quot;#,##0.00"/>
    <numFmt numFmtId="175" formatCode="#,##0"/>
    <numFmt numFmtId="176" formatCode="@"/>
    <numFmt numFmtId="177" formatCode="_(* #,##0.00_);_(* \(#,##0.00\);_(* \-??_);_(@_)"/>
    <numFmt numFmtId="178" formatCode="0"/>
    <numFmt numFmtId="179" formatCode="_(&quot;R$ &quot;* #,##0.00_);_(&quot;R$ &quot;* \(#,##0.00\);_(&quot;R$ &quot;* \-??_);_(@_)"/>
  </numFmts>
  <fonts count="34">
    <font>
      <sz val="10"/>
      <color rgb="FF00000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4"/>
      <color rgb="FF385623"/>
      <name val="Arial"/>
      <family val="2"/>
      <charset val="1"/>
    </font>
    <font>
      <b val="true"/>
      <sz val="18"/>
      <color rgb="FF000000"/>
      <name val="Arial"/>
      <family val="2"/>
      <charset val="1"/>
    </font>
    <font>
      <b val="true"/>
      <sz val="18"/>
      <color rgb="FF339966"/>
      <name val="Arial"/>
      <family val="2"/>
      <charset val="1"/>
    </font>
    <font>
      <b val="true"/>
      <sz val="18"/>
      <color rgb="FFFF0000"/>
      <name val="Arial"/>
      <family val="2"/>
      <charset val="1"/>
    </font>
    <font>
      <b val="true"/>
      <sz val="10"/>
      <color rgb="FF000000"/>
      <name val="Arial"/>
      <family val="2"/>
      <charset val="1"/>
    </font>
    <font>
      <b val="true"/>
      <sz val="10"/>
      <color rgb="FFFF0000"/>
      <name val="Arial"/>
      <family val="2"/>
      <charset val="1"/>
    </font>
    <font>
      <b val="true"/>
      <sz val="11"/>
      <color rgb="FF000000"/>
      <name val="Arial"/>
      <family val="2"/>
      <charset val="1"/>
    </font>
    <font>
      <b val="true"/>
      <sz val="12"/>
      <color rgb="FF000000"/>
      <name val="Arial"/>
      <family val="2"/>
      <charset val="1"/>
    </font>
    <font>
      <b val="true"/>
      <sz val="11"/>
      <color rgb="FFFF0000"/>
      <name val="Arial"/>
      <family val="2"/>
      <charset val="1"/>
    </font>
    <font>
      <b val="true"/>
      <sz val="15"/>
      <color rgb="FF000000"/>
      <name val="Arial"/>
      <family val="2"/>
      <charset val="1"/>
    </font>
    <font>
      <b val="true"/>
      <sz val="8"/>
      <color rgb="FFFF0000"/>
      <name val="Arial"/>
      <family val="2"/>
      <charset val="1"/>
    </font>
    <font>
      <b val="true"/>
      <sz val="10"/>
      <color rgb="FF009900"/>
      <name val="Arial"/>
      <family val="2"/>
      <charset val="1"/>
    </font>
    <font>
      <b val="true"/>
      <sz val="9"/>
      <color rgb="FFFF0000"/>
      <name val="Arial"/>
      <family val="2"/>
      <charset val="1"/>
    </font>
    <font>
      <b val="true"/>
      <sz val="10"/>
      <color rgb="FF0000FF"/>
      <name val="Arial"/>
      <family val="2"/>
      <charset val="1"/>
    </font>
    <font>
      <b val="true"/>
      <strike val="true"/>
      <sz val="10"/>
      <color rgb="FF009900"/>
      <name val="Arial"/>
      <family val="2"/>
      <charset val="1"/>
    </font>
    <font>
      <b val="true"/>
      <sz val="11"/>
      <color rgb="FF0000FF"/>
      <name val="Arial"/>
      <family val="2"/>
      <charset val="1"/>
    </font>
    <font>
      <sz val="10"/>
      <color rgb="FFFF0000"/>
      <name val="Arial"/>
      <family val="2"/>
      <charset val="1"/>
    </font>
    <font>
      <b val="true"/>
      <sz val="18"/>
      <color rgb="FF385623"/>
      <name val="Arial"/>
      <family val="2"/>
      <charset val="1"/>
    </font>
    <font>
      <b val="true"/>
      <sz val="15"/>
      <color rgb="FF000080"/>
      <name val="Arial"/>
      <family val="2"/>
      <charset val="1"/>
    </font>
    <font>
      <b val="true"/>
      <sz val="10"/>
      <color rgb="FF000080"/>
      <name val="Arial"/>
      <family val="2"/>
      <charset val="1"/>
    </font>
    <font>
      <sz val="11"/>
      <color rgb="FF000000"/>
      <name val="Calibri"/>
      <family val="2"/>
      <charset val="1"/>
    </font>
    <font>
      <b val="true"/>
      <sz val="14"/>
      <color rgb="FF000080"/>
      <name val="Arial"/>
      <family val="2"/>
      <charset val="1"/>
    </font>
    <font>
      <b val="true"/>
      <sz val="12"/>
      <color rgb="FF000080"/>
      <name val="Arial"/>
      <family val="2"/>
      <charset val="1"/>
    </font>
    <font>
      <b val="true"/>
      <sz val="15"/>
      <color rgb="FF0000FF"/>
      <name val="Arial"/>
      <family val="2"/>
      <charset val="1"/>
    </font>
    <font>
      <b val="true"/>
      <sz val="13"/>
      <color rgb="FF548135"/>
      <name val="Arial"/>
      <family val="2"/>
      <charset val="1"/>
    </font>
    <font>
      <b val="true"/>
      <sz val="16"/>
      <color rgb="FF000000"/>
      <name val="Arial"/>
      <family val="2"/>
      <charset val="1"/>
    </font>
    <font>
      <b val="true"/>
      <sz val="16"/>
      <color rgb="FF339966"/>
      <name val="Arial"/>
      <family val="2"/>
      <charset val="1"/>
    </font>
    <font>
      <b val="true"/>
      <sz val="16"/>
      <color rgb="FFFF0000"/>
      <name val="Arial"/>
      <family val="2"/>
      <charset val="1"/>
    </font>
    <font>
      <b val="true"/>
      <sz val="16"/>
      <color rgb="FF800080"/>
      <name val="Arial"/>
      <family val="2"/>
      <charset val="1"/>
    </font>
    <font>
      <b val="true"/>
      <sz val="14"/>
      <color rgb="FF548135"/>
      <name val="Arial"/>
      <family val="2"/>
      <charset val="1"/>
    </font>
  </fonts>
  <fills count="8">
    <fill>
      <patternFill patternType="none"/>
    </fill>
    <fill>
      <patternFill patternType="gray125"/>
    </fill>
    <fill>
      <patternFill patternType="solid">
        <fgColor rgb="FFE2EFD9"/>
        <bgColor rgb="FFFFFFCC"/>
      </patternFill>
    </fill>
    <fill>
      <patternFill patternType="solid">
        <fgColor rgb="FF385623"/>
        <bgColor rgb="FF333300"/>
      </patternFill>
    </fill>
    <fill>
      <patternFill patternType="solid">
        <fgColor rgb="FF548135"/>
        <bgColor rgb="FF339966"/>
      </patternFill>
    </fill>
    <fill>
      <patternFill patternType="solid">
        <fgColor rgb="FFFFFFFF"/>
        <bgColor rgb="FFFFFFCC"/>
      </patternFill>
    </fill>
    <fill>
      <patternFill patternType="solid">
        <fgColor rgb="FFB2B2B2"/>
        <bgColor rgb="FFCCCCCC"/>
      </patternFill>
    </fill>
    <fill>
      <patternFill patternType="solid">
        <fgColor rgb="FFFFFF00"/>
        <bgColor rgb="FFFFFF00"/>
      </patternFill>
    </fill>
  </fills>
  <borders count="24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 style="hair"/>
      <right style="hair"/>
      <top/>
      <bottom/>
      <diagonal/>
    </border>
    <border diagonalUp="false" diagonalDown="false">
      <left style="dotted"/>
      <right style="dotted"/>
      <top style="dotted"/>
      <bottom style="dotted"/>
      <diagonal/>
    </border>
    <border diagonalUp="false" diagonalDown="false">
      <left style="hair"/>
      <right/>
      <top/>
      <bottom/>
      <diagonal/>
    </border>
    <border diagonalUp="false" diagonalDown="false">
      <left/>
      <right/>
      <top style="hair"/>
      <bottom style="hair"/>
      <diagonal/>
    </border>
    <border diagonalUp="false" diagonalDown="false">
      <left style="medium">
        <color rgb="FFCCCCCC"/>
      </left>
      <right style="medium">
        <color rgb="FFCCCCCC"/>
      </right>
      <top style="dotted"/>
      <bottom style="dotted"/>
      <diagonal/>
    </border>
    <border diagonalUp="false" diagonalDown="false">
      <left/>
      <right/>
      <top/>
      <bottom style="hair"/>
      <diagonal/>
    </border>
    <border diagonalUp="false" diagonalDown="false">
      <left/>
      <right/>
      <top style="hair"/>
      <bottom/>
      <diagonal/>
    </border>
    <border diagonalUp="false" diagonalDown="false">
      <left/>
      <right style="hair"/>
      <top style="hair"/>
      <bottom style="hair"/>
      <diagonal/>
    </border>
    <border diagonalUp="false" diagonalDown="false">
      <left style="medium"/>
      <right style="medium"/>
      <top style="medium"/>
      <bottom style="hair"/>
      <diagonal/>
    </border>
    <border diagonalUp="false" diagonalDown="false">
      <left style="medium"/>
      <right/>
      <top style="medium"/>
      <bottom style="hair"/>
      <diagonal/>
    </border>
    <border diagonalUp="false" diagonalDown="false">
      <left style="medium"/>
      <right style="medium"/>
      <top style="medium"/>
      <bottom/>
      <diagonal/>
    </border>
    <border diagonalUp="false" diagonalDown="false">
      <left style="medium"/>
      <right style="medium"/>
      <top/>
      <bottom style="medium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 style="hair"/>
      <top/>
      <bottom style="hair"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 style="medium"/>
      <right style="hair"/>
      <top style="hair"/>
      <bottom style="hair"/>
      <diagonal/>
    </border>
    <border diagonalUp="false" diagonalDown="false">
      <left style="hair"/>
      <right style="medium"/>
      <top/>
      <bottom/>
      <diagonal/>
    </border>
    <border diagonalUp="false" diagonalDown="false">
      <left style="medium"/>
      <right/>
      <top style="hair"/>
      <bottom style="medium"/>
      <diagonal/>
    </border>
    <border diagonalUp="false" diagonalDown="false">
      <left style="medium"/>
      <right/>
      <top style="medium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5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9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8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6" fontId="12" fillId="0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5" fontId="12" fillId="0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13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7" fontId="8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8" fontId="8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8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8" fillId="2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7" fontId="10" fillId="2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0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0" fillId="2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8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8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8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5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0" fontId="8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8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7" fontId="8" fillId="0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8" fillId="2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7" fontId="8" fillId="2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0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8" fillId="0" borderId="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7" fontId="8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8" fillId="0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71" fontId="8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2" fontId="8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3" fontId="8" fillId="0" borderId="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73" fontId="8" fillId="2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9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4" fontId="16" fillId="5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8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6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5" fontId="16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4" fontId="16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8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8" fillId="0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9" fontId="8" fillId="0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9" fontId="8" fillId="2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14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8" fontId="1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7" fontId="10" fillId="0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10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8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8" fillId="2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7" fontId="10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8" fillId="5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7" fontId="8" fillId="2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7" fontId="10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9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1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8" fontId="8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8" fontId="9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0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8" fontId="8" fillId="0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8" fontId="8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8" fillId="5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9" fillId="0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8" fontId="9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7" fontId="9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6" fontId="11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6" fontId="8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8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6" fontId="8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6" fontId="8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6" fontId="8" fillId="2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9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1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77" fontId="0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22" fillId="6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3" fillId="6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7" fontId="23" fillId="6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4" fillId="2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8" fontId="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9" fontId="0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4" fillId="2" borderId="6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24" fillId="2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0" fillId="0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8" fontId="0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8" fontId="0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6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79" fontId="8" fillId="6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5" fillId="6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4" fillId="2" borderId="0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79" fontId="0" fillId="7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2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9" fontId="8" fillId="6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22" fillId="6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2" fillId="6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8" fillId="6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9" fontId="8" fillId="6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9" fontId="8" fillId="6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9" fontId="8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8" fillId="6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7" fontId="8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9" fontId="8" fillId="6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8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7" fontId="23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26" fillId="6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7" fillId="6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1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8" fillId="2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9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4" borderId="1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3" fillId="2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9" fontId="0" fillId="0" borderId="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8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9" fontId="8" fillId="0" borderId="16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3" fillId="2" borderId="1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9" fontId="9" fillId="0" borderId="19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2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8" fontId="9" fillId="0" borderId="2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2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9" fontId="9" fillId="0" borderId="17" xfId="0" applyFont="true" applyBorder="true" applyAlignment="true" applyProtection="false">
      <alignment horizontal="general" vertical="center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9900"/>
      <rgbColor rgb="FF000080"/>
      <rgbColor rgb="FF548135"/>
      <rgbColor rgb="FF800080"/>
      <rgbColor rgb="FF008080"/>
      <rgbColor rgb="FFCCCCCC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EFD9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B2B2B2"/>
      <rgbColor rgb="FF003366"/>
      <rgbColor rgb="FF339966"/>
      <rgbColor rgb="FF003300"/>
      <rgbColor rgb="FF333300"/>
      <rgbColor rgb="FF993300"/>
      <rgbColor rgb="FF993366"/>
      <rgbColor rgb="FF333399"/>
      <rgbColor rgb="FF38562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Z350"/>
  <sheetViews>
    <sheetView windowProtection="false" showFormulas="false" showGridLines="true" showRowColHeaders="true" showZeros="true" rightToLeft="false" tabSelected="true" showOutlineSymbols="true" defaultGridColor="true" view="normal" topLeftCell="A130" colorId="64" zoomScale="100" zoomScaleNormal="100" zoomScalePageLayoutView="100" workbookViewId="0">
      <selection pane="topLeft" activeCell="J107" activeCellId="0" sqref="J107"/>
    </sheetView>
  </sheetViews>
  <sheetFormatPr defaultRowHeight="15"/>
  <cols>
    <col collapsed="false" hidden="false" max="1" min="1" style="0" width="12.2857142857143"/>
    <col collapsed="false" hidden="false" max="4" min="2" style="0" width="10.6632653061225"/>
    <col collapsed="false" hidden="false" max="5" min="5" style="0" width="15.6581632653061"/>
    <col collapsed="false" hidden="false" max="8" min="6" style="0" width="10.6632653061225"/>
    <col collapsed="false" hidden="false" max="9" min="9" style="0" width="12.1479591836735"/>
    <col collapsed="false" hidden="false" max="10" min="10" style="0" width="10.6632653061225"/>
    <col collapsed="false" hidden="false" max="26" min="11" style="0" width="7.69387755102041"/>
    <col collapsed="false" hidden="false" max="1025" min="27" style="0" width="13.9030612244898"/>
  </cols>
  <sheetData>
    <row r="1" customFormat="false" ht="24" hidden="false" customHeight="true" outlineLevel="0" collapsed="false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customFormat="false" ht="46.5" hidden="false" customHeight="true" outlineLevel="0" collapsed="false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customFormat="false" ht="12.75" hidden="false" customHeight="true" outlineLevel="0" collapsed="false">
      <c r="A3" s="3" t="s">
        <v>2</v>
      </c>
      <c r="B3" s="3"/>
      <c r="C3" s="3"/>
      <c r="D3" s="3"/>
      <c r="E3" s="3"/>
      <c r="F3" s="3"/>
      <c r="G3" s="3"/>
      <c r="H3" s="4" t="s">
        <v>3</v>
      </c>
      <c r="I3" s="4"/>
      <c r="J3" s="4"/>
    </row>
    <row r="4" customFormat="false" ht="12.75" hidden="false" customHeight="true" outlineLevel="0" collapsed="false">
      <c r="A4" s="3" t="s">
        <v>4</v>
      </c>
      <c r="B4" s="3"/>
      <c r="C4" s="3"/>
      <c r="D4" s="3"/>
      <c r="E4" s="3"/>
      <c r="F4" s="3"/>
      <c r="G4" s="3"/>
      <c r="H4" s="4"/>
      <c r="I4" s="4"/>
      <c r="J4" s="4"/>
    </row>
    <row r="5" customFormat="false" ht="12.75" hidden="false" customHeight="true" outlineLevel="0" collapsed="false">
      <c r="A5" s="3" t="s">
        <v>5</v>
      </c>
      <c r="B5" s="3"/>
      <c r="C5" s="3"/>
      <c r="D5" s="3"/>
      <c r="E5" s="3"/>
      <c r="F5" s="3"/>
      <c r="G5" s="3"/>
      <c r="H5" s="3"/>
      <c r="I5" s="3"/>
      <c r="J5" s="3"/>
    </row>
    <row r="6" customFormat="false" ht="15" hidden="false" customHeight="true" outlineLevel="0" collapsed="false">
      <c r="A6" s="5" t="s">
        <v>6</v>
      </c>
      <c r="B6" s="5"/>
      <c r="C6" s="5"/>
      <c r="D6" s="5"/>
      <c r="E6" s="5"/>
      <c r="F6" s="5"/>
      <c r="G6" s="5"/>
      <c r="H6" s="5"/>
      <c r="I6" s="5"/>
      <c r="J6" s="5"/>
    </row>
    <row r="7" customFormat="false" ht="12.75" hidden="false" customHeight="true" outlineLevel="0" collapsed="false">
      <c r="A7" s="6" t="s">
        <v>7</v>
      </c>
      <c r="B7" s="3" t="s">
        <v>8</v>
      </c>
      <c r="C7" s="3"/>
      <c r="D7" s="3"/>
      <c r="E7" s="3"/>
      <c r="F7" s="3"/>
      <c r="G7" s="3"/>
      <c r="H7" s="7"/>
      <c r="I7" s="7"/>
      <c r="J7" s="7"/>
    </row>
    <row r="8" customFormat="false" ht="12.75" hidden="false" customHeight="true" outlineLevel="0" collapsed="false">
      <c r="A8" s="6" t="s">
        <v>9</v>
      </c>
      <c r="B8" s="3" t="s">
        <v>10</v>
      </c>
      <c r="C8" s="3"/>
      <c r="D8" s="3"/>
      <c r="E8" s="3"/>
      <c r="F8" s="3"/>
      <c r="G8" s="3"/>
      <c r="H8" s="4" t="s">
        <v>11</v>
      </c>
      <c r="I8" s="4"/>
      <c r="J8" s="4"/>
    </row>
    <row r="9" customFormat="false" ht="12.75" hidden="false" customHeight="true" outlineLevel="0" collapsed="false">
      <c r="A9" s="6" t="s">
        <v>12</v>
      </c>
      <c r="B9" s="3" t="s">
        <v>13</v>
      </c>
      <c r="C9" s="3"/>
      <c r="D9" s="3"/>
      <c r="E9" s="3"/>
      <c r="F9" s="3"/>
      <c r="G9" s="3"/>
      <c r="H9" s="4" t="s">
        <v>14</v>
      </c>
      <c r="I9" s="4"/>
      <c r="J9" s="4"/>
    </row>
    <row r="10" customFormat="false" ht="12.75" hidden="false" customHeight="true" outlineLevel="0" collapsed="false">
      <c r="A10" s="6" t="s">
        <v>15</v>
      </c>
      <c r="B10" s="3" t="s">
        <v>16</v>
      </c>
      <c r="C10" s="3"/>
      <c r="D10" s="3"/>
      <c r="E10" s="3"/>
      <c r="F10" s="3"/>
      <c r="G10" s="3"/>
      <c r="H10" s="4" t="n">
        <v>12</v>
      </c>
      <c r="I10" s="4"/>
      <c r="J10" s="4"/>
    </row>
    <row r="11" customFormat="false" ht="15.75" hidden="false" customHeight="true" outlineLevel="0" collapsed="false">
      <c r="A11" s="8" t="s">
        <v>17</v>
      </c>
      <c r="B11" s="8"/>
      <c r="C11" s="8"/>
      <c r="D11" s="8"/>
      <c r="E11" s="8"/>
      <c r="F11" s="8"/>
      <c r="G11" s="8"/>
      <c r="H11" s="8"/>
      <c r="I11" s="8"/>
      <c r="J11" s="8"/>
    </row>
    <row r="12" customFormat="false" ht="12.75" hidden="false" customHeight="true" outlineLevel="0" collapsed="false">
      <c r="A12" s="9"/>
      <c r="B12" s="9"/>
      <c r="C12" s="9"/>
      <c r="D12" s="9"/>
      <c r="E12" s="9"/>
      <c r="F12" s="9"/>
      <c r="G12" s="9"/>
      <c r="H12" s="9"/>
      <c r="I12" s="9"/>
      <c r="J12" s="9"/>
    </row>
    <row r="13" customFormat="false" ht="48.75" hidden="false" customHeight="true" outlineLevel="0" collapsed="false">
      <c r="A13" s="10" t="s">
        <v>18</v>
      </c>
      <c r="B13" s="10"/>
      <c r="C13" s="10"/>
      <c r="D13" s="10"/>
      <c r="E13" s="10"/>
      <c r="F13" s="10"/>
      <c r="G13" s="10"/>
      <c r="H13" s="10"/>
      <c r="I13" s="10"/>
      <c r="J13" s="10"/>
    </row>
    <row r="14" customFormat="false" ht="12.75" hidden="false" customHeight="true" outlineLevel="0" collapsed="false">
      <c r="A14" s="11"/>
      <c r="B14" s="11"/>
      <c r="C14" s="11"/>
      <c r="D14" s="11"/>
      <c r="E14" s="11"/>
      <c r="F14" s="11"/>
      <c r="G14" s="11"/>
      <c r="H14" s="11"/>
      <c r="I14" s="11"/>
      <c r="J14" s="11"/>
    </row>
    <row r="15" customFormat="false" ht="15.75" hidden="false" customHeight="true" outlineLevel="0" collapsed="false">
      <c r="A15" s="12" t="s">
        <v>19</v>
      </c>
      <c r="B15" s="12"/>
      <c r="C15" s="12"/>
      <c r="D15" s="12"/>
      <c r="E15" s="12"/>
      <c r="F15" s="12"/>
      <c r="G15" s="12"/>
      <c r="H15" s="12"/>
      <c r="I15" s="12"/>
      <c r="J15" s="12"/>
    </row>
    <row r="16" customFormat="false" ht="15.75" hidden="false" customHeight="true" outlineLevel="0" collapsed="false">
      <c r="A16" s="6" t="n">
        <v>1</v>
      </c>
      <c r="B16" s="3" t="s">
        <v>20</v>
      </c>
      <c r="C16" s="3"/>
      <c r="D16" s="3"/>
      <c r="E16" s="3"/>
      <c r="F16" s="3"/>
      <c r="G16" s="3"/>
      <c r="H16" s="13" t="s">
        <v>21</v>
      </c>
      <c r="I16" s="13"/>
      <c r="J16" s="13"/>
    </row>
    <row r="17" customFormat="false" ht="15.75" hidden="false" customHeight="true" outlineLevel="0" collapsed="false">
      <c r="A17" s="6" t="n">
        <v>2</v>
      </c>
      <c r="B17" s="3" t="s">
        <v>22</v>
      </c>
      <c r="C17" s="3"/>
      <c r="D17" s="3"/>
      <c r="E17" s="3"/>
      <c r="F17" s="3"/>
      <c r="G17" s="3"/>
      <c r="H17" s="13" t="s">
        <v>23</v>
      </c>
      <c r="I17" s="13"/>
      <c r="J17" s="13"/>
    </row>
    <row r="18" customFormat="false" ht="15.75" hidden="false" customHeight="true" outlineLevel="0" collapsed="false">
      <c r="A18" s="6" t="n">
        <v>3</v>
      </c>
      <c r="B18" s="3" t="s">
        <v>24</v>
      </c>
      <c r="C18" s="3"/>
      <c r="D18" s="3"/>
      <c r="E18" s="3"/>
      <c r="F18" s="3"/>
      <c r="G18" s="3"/>
      <c r="H18" s="14" t="n">
        <v>1485.67</v>
      </c>
      <c r="I18" s="14"/>
      <c r="J18" s="14"/>
    </row>
    <row r="19" customFormat="false" ht="15.75" hidden="false" customHeight="true" outlineLevel="0" collapsed="false">
      <c r="A19" s="6" t="n">
        <v>4</v>
      </c>
      <c r="B19" s="3" t="s">
        <v>25</v>
      </c>
      <c r="C19" s="3"/>
      <c r="D19" s="3"/>
      <c r="E19" s="3"/>
      <c r="F19" s="3"/>
      <c r="G19" s="3"/>
      <c r="H19" s="13" t="s">
        <v>21</v>
      </c>
      <c r="I19" s="13"/>
      <c r="J19" s="13"/>
    </row>
    <row r="20" customFormat="false" ht="15.75" hidden="false" customHeight="true" outlineLevel="0" collapsed="false">
      <c r="A20" s="6" t="n">
        <v>5</v>
      </c>
      <c r="B20" s="3" t="s">
        <v>26</v>
      </c>
      <c r="C20" s="3"/>
      <c r="D20" s="3"/>
      <c r="E20" s="3"/>
      <c r="F20" s="3"/>
      <c r="G20" s="3"/>
      <c r="H20" s="15" t="n">
        <v>44552</v>
      </c>
      <c r="I20" s="15"/>
      <c r="J20" s="15"/>
    </row>
    <row r="21" customFormat="false" ht="12.75" hidden="false" customHeight="true" outlineLevel="0" collapsed="false">
      <c r="A21" s="9"/>
      <c r="B21" s="9"/>
      <c r="C21" s="9"/>
      <c r="D21" s="9"/>
      <c r="E21" s="9"/>
      <c r="F21" s="9"/>
      <c r="G21" s="9"/>
      <c r="H21" s="9"/>
      <c r="I21" s="9"/>
      <c r="J21" s="9"/>
    </row>
    <row r="22" customFormat="false" ht="20.25" hidden="false" customHeight="true" outlineLevel="0" collapsed="false">
      <c r="A22" s="16" t="s">
        <v>27</v>
      </c>
      <c r="B22" s="16"/>
      <c r="C22" s="16"/>
      <c r="D22" s="16"/>
      <c r="E22" s="16"/>
      <c r="F22" s="16"/>
      <c r="G22" s="16"/>
      <c r="H22" s="16"/>
      <c r="I22" s="16"/>
      <c r="J22" s="16"/>
    </row>
    <row r="23" customFormat="false" ht="30" hidden="false" customHeight="true" outlineLevel="0" collapsed="false">
      <c r="A23" s="12" t="n">
        <v>1</v>
      </c>
      <c r="B23" s="12" t="s">
        <v>28</v>
      </c>
      <c r="C23" s="12"/>
      <c r="D23" s="12"/>
      <c r="E23" s="12"/>
      <c r="F23" s="12"/>
      <c r="G23" s="12"/>
      <c r="H23" s="12" t="s">
        <v>29</v>
      </c>
      <c r="I23" s="12"/>
      <c r="J23" s="12" t="s">
        <v>30</v>
      </c>
    </row>
    <row r="24" customFormat="false" ht="14.25" hidden="false" customHeight="true" outlineLevel="0" collapsed="false">
      <c r="A24" s="6" t="s">
        <v>7</v>
      </c>
      <c r="B24" s="17" t="s">
        <v>31</v>
      </c>
      <c r="C24" s="17"/>
      <c r="D24" s="17"/>
      <c r="E24" s="17"/>
      <c r="F24" s="17"/>
      <c r="G24" s="17"/>
      <c r="H24" s="17"/>
      <c r="I24" s="17"/>
      <c r="J24" s="18" t="n">
        <f aca="false">H18</f>
        <v>1485.67</v>
      </c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</row>
    <row r="25" customFormat="false" ht="13.2" hidden="false" customHeight="true" outlineLevel="0" collapsed="false">
      <c r="A25" s="6" t="s">
        <v>9</v>
      </c>
      <c r="B25" s="3" t="s">
        <v>32</v>
      </c>
      <c r="C25" s="3"/>
      <c r="D25" s="3"/>
      <c r="E25" s="3"/>
      <c r="F25" s="3"/>
      <c r="G25" s="3"/>
      <c r="H25" s="3"/>
      <c r="I25" s="20" t="n">
        <v>0</v>
      </c>
      <c r="J25" s="21" t="n">
        <f aca="false">ROUND(I25*J24,2)</f>
        <v>0</v>
      </c>
    </row>
    <row r="26" customFormat="false" ht="15.75" hidden="false" customHeight="true" outlineLevel="0" collapsed="false">
      <c r="A26" s="22" t="s">
        <v>33</v>
      </c>
      <c r="B26" s="22"/>
      <c r="C26" s="22"/>
      <c r="D26" s="22"/>
      <c r="E26" s="22"/>
      <c r="F26" s="22"/>
      <c r="G26" s="22"/>
      <c r="H26" s="22"/>
      <c r="I26" s="22"/>
      <c r="J26" s="23" t="n">
        <f aca="false">SUM(J24:J25)</f>
        <v>1485.67</v>
      </c>
    </row>
    <row r="27" customFormat="false" ht="12.75" hidden="false" customHeight="true" outlineLevel="0" collapsed="false">
      <c r="A27" s="9"/>
      <c r="B27" s="9"/>
      <c r="C27" s="9"/>
      <c r="D27" s="9"/>
      <c r="E27" s="9"/>
      <c r="F27" s="9"/>
      <c r="G27" s="9"/>
      <c r="H27" s="9"/>
      <c r="I27" s="9"/>
      <c r="J27" s="9"/>
    </row>
    <row r="28" customFormat="false" ht="15.75" hidden="false" customHeight="true" outlineLevel="0" collapsed="false">
      <c r="A28" s="24" t="s">
        <v>34</v>
      </c>
      <c r="B28" s="24"/>
      <c r="C28" s="24"/>
      <c r="D28" s="24"/>
      <c r="E28" s="24"/>
      <c r="F28" s="24"/>
      <c r="G28" s="24"/>
      <c r="H28" s="24"/>
      <c r="I28" s="24"/>
      <c r="J28" s="24"/>
    </row>
    <row r="29" customFormat="false" ht="15" hidden="false" customHeight="true" outlineLevel="0" collapsed="false">
      <c r="A29" s="25" t="s">
        <v>35</v>
      </c>
      <c r="B29" s="25"/>
      <c r="C29" s="25"/>
      <c r="D29" s="25"/>
      <c r="E29" s="25"/>
      <c r="F29" s="25"/>
      <c r="G29" s="25"/>
      <c r="H29" s="25"/>
      <c r="I29" s="25"/>
      <c r="J29" s="25"/>
    </row>
    <row r="30" customFormat="false" ht="15" hidden="false" customHeight="true" outlineLevel="0" collapsed="false">
      <c r="A30" s="26" t="s">
        <v>36</v>
      </c>
      <c r="B30" s="27" t="s">
        <v>37</v>
      </c>
      <c r="C30" s="27"/>
      <c r="D30" s="27"/>
      <c r="E30" s="27"/>
      <c r="F30" s="27"/>
      <c r="G30" s="27"/>
      <c r="H30" s="27"/>
      <c r="I30" s="27"/>
      <c r="J30" s="8" t="s">
        <v>38</v>
      </c>
    </row>
    <row r="31" customFormat="false" ht="27" hidden="false" customHeight="true" outlineLevel="0" collapsed="false">
      <c r="A31" s="28" t="s">
        <v>7</v>
      </c>
      <c r="B31" s="24" t="s">
        <v>39</v>
      </c>
      <c r="C31" s="24"/>
      <c r="D31" s="24"/>
      <c r="E31" s="24"/>
      <c r="F31" s="24"/>
      <c r="G31" s="24"/>
      <c r="H31" s="24"/>
      <c r="I31" s="29" t="n">
        <v>0.0833</v>
      </c>
      <c r="J31" s="30" t="n">
        <f aca="false">ROUND($J$26*I31,2)</f>
        <v>123.76</v>
      </c>
    </row>
    <row r="32" customFormat="false" ht="36" hidden="false" customHeight="true" outlineLevel="0" collapsed="false">
      <c r="A32" s="28" t="s">
        <v>9</v>
      </c>
      <c r="B32" s="31" t="s">
        <v>40</v>
      </c>
      <c r="C32" s="31"/>
      <c r="D32" s="31"/>
      <c r="E32" s="31"/>
      <c r="F32" s="31"/>
      <c r="G32" s="31"/>
      <c r="H32" s="31"/>
      <c r="I32" s="32" t="n">
        <v>0.03025</v>
      </c>
      <c r="J32" s="30" t="n">
        <f aca="false">ROUND($J$26*I32,2)</f>
        <v>44.94</v>
      </c>
    </row>
    <row r="33" customFormat="false" ht="12.75" hidden="false" customHeight="true" outlineLevel="0" collapsed="false">
      <c r="A33" s="33" t="s">
        <v>41</v>
      </c>
      <c r="B33" s="33"/>
      <c r="C33" s="33"/>
      <c r="D33" s="33"/>
      <c r="E33" s="33"/>
      <c r="F33" s="33"/>
      <c r="G33" s="33"/>
      <c r="H33" s="33"/>
      <c r="I33" s="33"/>
      <c r="J33" s="30" t="n">
        <f aca="false">SUM(J31+J32)</f>
        <v>168.7</v>
      </c>
    </row>
    <row r="34" customFormat="false" ht="12.75" hidden="false" customHeight="true" outlineLevel="0" collapsed="false">
      <c r="A34" s="34" t="s">
        <v>12</v>
      </c>
      <c r="B34" s="35" t="s">
        <v>42</v>
      </c>
      <c r="C34" s="35"/>
      <c r="D34" s="35"/>
      <c r="E34" s="35"/>
      <c r="F34" s="35"/>
      <c r="G34" s="35"/>
      <c r="H34" s="35"/>
      <c r="I34" s="35"/>
      <c r="J34" s="36" t="n">
        <f aca="false">ROUND(I47*J33,2)</f>
        <v>62.08</v>
      </c>
    </row>
    <row r="35" customFormat="false" ht="12.75" hidden="false" customHeight="true" outlineLevel="0" collapsed="false">
      <c r="A35" s="37" t="s">
        <v>41</v>
      </c>
      <c r="B35" s="37"/>
      <c r="C35" s="37"/>
      <c r="D35" s="37"/>
      <c r="E35" s="37"/>
      <c r="F35" s="37"/>
      <c r="G35" s="37"/>
      <c r="H35" s="37"/>
      <c r="I35" s="37"/>
      <c r="J35" s="38" t="n">
        <f aca="false">J33+J34</f>
        <v>230.78</v>
      </c>
    </row>
    <row r="36" customFormat="false" ht="12.75" hidden="false" customHeight="true" outlineLevel="0" collapsed="false">
      <c r="A36" s="11"/>
      <c r="B36" s="11"/>
      <c r="C36" s="11"/>
      <c r="D36" s="11"/>
      <c r="E36" s="11"/>
      <c r="F36" s="11"/>
      <c r="G36" s="11"/>
      <c r="H36" s="11"/>
      <c r="I36" s="11"/>
      <c r="J36" s="11"/>
    </row>
    <row r="37" customFormat="false" ht="30" hidden="false" customHeight="true" outlineLevel="0" collapsed="false">
      <c r="A37" s="24" t="s">
        <v>43</v>
      </c>
      <c r="B37" s="24"/>
      <c r="C37" s="24"/>
      <c r="D37" s="24"/>
      <c r="E37" s="24"/>
      <c r="F37" s="24"/>
      <c r="G37" s="24"/>
      <c r="H37" s="24"/>
      <c r="I37" s="24"/>
      <c r="J37" s="24"/>
    </row>
    <row r="38" customFormat="false" ht="30" hidden="false" customHeight="true" outlineLevel="0" collapsed="false">
      <c r="A38" s="39" t="s">
        <v>44</v>
      </c>
      <c r="B38" s="39" t="s">
        <v>45</v>
      </c>
      <c r="C38" s="39"/>
      <c r="D38" s="39"/>
      <c r="E38" s="39"/>
      <c r="F38" s="39"/>
      <c r="G38" s="39"/>
      <c r="H38" s="39"/>
      <c r="I38" s="12" t="s">
        <v>46</v>
      </c>
      <c r="J38" s="12" t="s">
        <v>47</v>
      </c>
    </row>
    <row r="39" customFormat="false" ht="12.75" hidden="false" customHeight="true" outlineLevel="0" collapsed="false">
      <c r="A39" s="28" t="s">
        <v>7</v>
      </c>
      <c r="B39" s="35" t="s">
        <v>48</v>
      </c>
      <c r="C39" s="35"/>
      <c r="D39" s="35"/>
      <c r="E39" s="35"/>
      <c r="F39" s="35"/>
      <c r="G39" s="35"/>
      <c r="H39" s="35"/>
      <c r="I39" s="40" t="n">
        <v>0.2</v>
      </c>
      <c r="J39" s="41" t="n">
        <f aca="false">ROUND($J$26*I39,2)</f>
        <v>297.13</v>
      </c>
    </row>
    <row r="40" customFormat="false" ht="12.75" hidden="false" customHeight="true" outlineLevel="0" collapsed="false">
      <c r="A40" s="28" t="s">
        <v>9</v>
      </c>
      <c r="B40" s="35" t="s">
        <v>49</v>
      </c>
      <c r="C40" s="35"/>
      <c r="D40" s="35"/>
      <c r="E40" s="35"/>
      <c r="F40" s="35"/>
      <c r="G40" s="35"/>
      <c r="H40" s="35"/>
      <c r="I40" s="40" t="n">
        <v>0.025</v>
      </c>
      <c r="J40" s="41" t="n">
        <f aca="false">ROUND($J$26*I40,2)</f>
        <v>37.14</v>
      </c>
    </row>
    <row r="41" customFormat="false" ht="12.75" hidden="false" customHeight="true" outlineLevel="0" collapsed="false">
      <c r="A41" s="28" t="s">
        <v>12</v>
      </c>
      <c r="B41" s="35" t="s">
        <v>50</v>
      </c>
      <c r="C41" s="35"/>
      <c r="D41" s="35"/>
      <c r="E41" s="42" t="s">
        <v>51</v>
      </c>
      <c r="F41" s="43" t="n">
        <v>0.03</v>
      </c>
      <c r="G41" s="42" t="s">
        <v>52</v>
      </c>
      <c r="H41" s="44" t="n">
        <v>1</v>
      </c>
      <c r="I41" s="45" t="n">
        <f aca="false">ROUND((F41*H41),6)</f>
        <v>0.03</v>
      </c>
      <c r="J41" s="41" t="n">
        <f aca="false">ROUND($J$26*I41,2)</f>
        <v>44.57</v>
      </c>
    </row>
    <row r="42" customFormat="false" ht="12.75" hidden="false" customHeight="true" outlineLevel="0" collapsed="false">
      <c r="A42" s="28" t="s">
        <v>15</v>
      </c>
      <c r="B42" s="35" t="s">
        <v>53</v>
      </c>
      <c r="C42" s="35"/>
      <c r="D42" s="35"/>
      <c r="E42" s="35"/>
      <c r="F42" s="35"/>
      <c r="G42" s="35"/>
      <c r="H42" s="35"/>
      <c r="I42" s="40" t="n">
        <v>0.015</v>
      </c>
      <c r="J42" s="41" t="n">
        <f aca="false">ROUND($J$26*I42,2)</f>
        <v>22.29</v>
      </c>
    </row>
    <row r="43" customFormat="false" ht="12.75" hidden="false" customHeight="true" outlineLevel="0" collapsed="false">
      <c r="A43" s="28" t="s">
        <v>54</v>
      </c>
      <c r="B43" s="35" t="s">
        <v>55</v>
      </c>
      <c r="C43" s="35"/>
      <c r="D43" s="35"/>
      <c r="E43" s="35"/>
      <c r="F43" s="35"/>
      <c r="G43" s="35"/>
      <c r="H43" s="35"/>
      <c r="I43" s="40" t="n">
        <v>0.01</v>
      </c>
      <c r="J43" s="41" t="n">
        <f aca="false">ROUND($J$26*I43,2)</f>
        <v>14.86</v>
      </c>
    </row>
    <row r="44" customFormat="false" ht="12.75" hidden="false" customHeight="true" outlineLevel="0" collapsed="false">
      <c r="A44" s="28" t="s">
        <v>56</v>
      </c>
      <c r="B44" s="35" t="s">
        <v>57</v>
      </c>
      <c r="C44" s="35"/>
      <c r="D44" s="35"/>
      <c r="E44" s="35"/>
      <c r="F44" s="35"/>
      <c r="G44" s="35"/>
      <c r="H44" s="35"/>
      <c r="I44" s="40" t="n">
        <v>0.006</v>
      </c>
      <c r="J44" s="41" t="n">
        <f aca="false">ROUND($J$26*I44,2)</f>
        <v>8.91</v>
      </c>
    </row>
    <row r="45" customFormat="false" ht="12.75" hidden="false" customHeight="true" outlineLevel="0" collapsed="false">
      <c r="A45" s="28" t="s">
        <v>58</v>
      </c>
      <c r="B45" s="35" t="s">
        <v>59</v>
      </c>
      <c r="C45" s="35"/>
      <c r="D45" s="35"/>
      <c r="E45" s="35"/>
      <c r="F45" s="35"/>
      <c r="G45" s="35"/>
      <c r="H45" s="35"/>
      <c r="I45" s="40" t="n">
        <v>0.002</v>
      </c>
      <c r="J45" s="41" t="n">
        <f aca="false">ROUND($J$26*I45,2)</f>
        <v>2.97</v>
      </c>
    </row>
    <row r="46" customFormat="false" ht="12.75" hidden="false" customHeight="true" outlineLevel="0" collapsed="false">
      <c r="A46" s="28" t="s">
        <v>60</v>
      </c>
      <c r="B46" s="35" t="s">
        <v>61</v>
      </c>
      <c r="C46" s="35"/>
      <c r="D46" s="35"/>
      <c r="E46" s="35"/>
      <c r="F46" s="35"/>
      <c r="G46" s="35"/>
      <c r="H46" s="35"/>
      <c r="I46" s="40" t="n">
        <v>0.08</v>
      </c>
      <c r="J46" s="41" t="n">
        <f aca="false">ROUND($J$26*I46,2)</f>
        <v>118.85</v>
      </c>
    </row>
    <row r="47" customFormat="false" ht="12.75" hidden="false" customHeight="true" outlineLevel="0" collapsed="false">
      <c r="A47" s="37" t="s">
        <v>41</v>
      </c>
      <c r="B47" s="37"/>
      <c r="C47" s="37"/>
      <c r="D47" s="37"/>
      <c r="E47" s="37"/>
      <c r="F47" s="37"/>
      <c r="G47" s="37"/>
      <c r="H47" s="37"/>
      <c r="I47" s="46" t="n">
        <f aca="false">SUM(I39:I46)</f>
        <v>0.368</v>
      </c>
      <c r="J47" s="38" t="n">
        <f aca="false">SUM(J39:J46)</f>
        <v>546.72</v>
      </c>
    </row>
    <row r="48" customFormat="false" ht="12.75" hidden="false" customHeight="true" outlineLevel="0" collapsed="false">
      <c r="A48" s="11"/>
      <c r="B48" s="11"/>
      <c r="C48" s="11"/>
      <c r="D48" s="11"/>
      <c r="E48" s="11"/>
      <c r="F48" s="11"/>
      <c r="G48" s="11"/>
      <c r="H48" s="11"/>
      <c r="I48" s="11"/>
      <c r="J48" s="11"/>
    </row>
    <row r="49" customFormat="false" ht="15.75" hidden="false" customHeight="true" outlineLevel="0" collapsed="false">
      <c r="A49" s="24" t="s">
        <v>62</v>
      </c>
      <c r="B49" s="24"/>
      <c r="C49" s="24"/>
      <c r="D49" s="24"/>
      <c r="E49" s="24"/>
      <c r="F49" s="24"/>
      <c r="G49" s="24"/>
      <c r="H49" s="24"/>
      <c r="I49" s="24"/>
      <c r="J49" s="24"/>
    </row>
    <row r="50" customFormat="false" ht="15.75" hidden="false" customHeight="true" outlineLevel="0" collapsed="false">
      <c r="A50" s="39" t="s">
        <v>63</v>
      </c>
      <c r="B50" s="39" t="s">
        <v>64</v>
      </c>
      <c r="C50" s="39"/>
      <c r="D50" s="39"/>
      <c r="E50" s="39"/>
      <c r="F50" s="39"/>
      <c r="G50" s="39"/>
      <c r="H50" s="39"/>
      <c r="I50" s="39"/>
      <c r="J50" s="12" t="s">
        <v>38</v>
      </c>
    </row>
    <row r="51" customFormat="false" ht="12.75" hidden="false" customHeight="true" outlineLevel="0" collapsed="false">
      <c r="A51" s="28" t="s">
        <v>7</v>
      </c>
      <c r="B51" s="47" t="s">
        <v>65</v>
      </c>
      <c r="C51" s="47"/>
      <c r="D51" s="47"/>
      <c r="E51" s="47"/>
      <c r="F51" s="47"/>
      <c r="G51" s="47"/>
      <c r="H51" s="47"/>
      <c r="I51" s="47"/>
      <c r="J51" s="41" t="n">
        <f aca="false">IF(ROUND((I54*I52*I53)-(J24*0.06),2)&lt;0,0,ROUND((I54*I52*I53)-(J24*0.06),2))*1+(I52*I53*21.726-0.06*J24)*0</f>
        <v>42.86</v>
      </c>
    </row>
    <row r="52" customFormat="false" ht="12.75" hidden="false" customHeight="true" outlineLevel="0" collapsed="false">
      <c r="A52" s="28"/>
      <c r="B52" s="17" t="s">
        <v>66</v>
      </c>
      <c r="C52" s="17"/>
      <c r="D52" s="17"/>
      <c r="E52" s="17"/>
      <c r="F52" s="17"/>
      <c r="G52" s="17"/>
      <c r="H52" s="17"/>
      <c r="I52" s="48" t="n">
        <v>3</v>
      </c>
      <c r="J52" s="49" t="s">
        <v>67</v>
      </c>
    </row>
    <row r="53" customFormat="false" ht="12.75" hidden="false" customHeight="true" outlineLevel="0" collapsed="false">
      <c r="A53" s="28"/>
      <c r="B53" s="47" t="s">
        <v>68</v>
      </c>
      <c r="C53" s="47"/>
      <c r="D53" s="47"/>
      <c r="E53" s="47"/>
      <c r="F53" s="47"/>
      <c r="G53" s="47"/>
      <c r="H53" s="47"/>
      <c r="I53" s="50" t="n">
        <v>2</v>
      </c>
      <c r="J53" s="49"/>
    </row>
    <row r="54" customFormat="false" ht="12.75" hidden="false" customHeight="true" outlineLevel="0" collapsed="false">
      <c r="A54" s="28"/>
      <c r="B54" s="47" t="s">
        <v>69</v>
      </c>
      <c r="C54" s="47"/>
      <c r="D54" s="47"/>
      <c r="E54" s="47"/>
      <c r="F54" s="47"/>
      <c r="G54" s="47"/>
      <c r="H54" s="47"/>
      <c r="I54" s="51" t="n">
        <v>22</v>
      </c>
      <c r="J54" s="49"/>
    </row>
    <row r="55" customFormat="false" ht="12.75" hidden="false" customHeight="true" outlineLevel="0" collapsed="false">
      <c r="A55" s="28" t="s">
        <v>9</v>
      </c>
      <c r="B55" s="47" t="s">
        <v>70</v>
      </c>
      <c r="C55" s="47"/>
      <c r="D55" s="47"/>
      <c r="E55" s="47"/>
      <c r="F55" s="47"/>
      <c r="G55" s="47"/>
      <c r="H55" s="47"/>
      <c r="I55" s="47"/>
      <c r="J55" s="41" t="n">
        <f aca="false">ROUND(I57*I56*(1-0.19),2)*1+ROUND(21.726*6*(1-0.19),2)*0</f>
        <v>359.61</v>
      </c>
    </row>
    <row r="56" customFormat="false" ht="12.75" hidden="false" customHeight="true" outlineLevel="0" collapsed="false">
      <c r="A56" s="28"/>
      <c r="B56" s="47" t="s">
        <v>71</v>
      </c>
      <c r="C56" s="47"/>
      <c r="D56" s="47"/>
      <c r="E56" s="47"/>
      <c r="F56" s="47"/>
      <c r="G56" s="47"/>
      <c r="H56" s="47"/>
      <c r="I56" s="52" t="n">
        <v>20.18</v>
      </c>
      <c r="J56" s="49" t="s">
        <v>67</v>
      </c>
    </row>
    <row r="57" customFormat="false" ht="12.75" hidden="false" customHeight="true" outlineLevel="0" collapsed="false">
      <c r="A57" s="53"/>
      <c r="B57" s="47" t="s">
        <v>72</v>
      </c>
      <c r="C57" s="47"/>
      <c r="D57" s="47"/>
      <c r="E57" s="47"/>
      <c r="F57" s="47"/>
      <c r="G57" s="47"/>
      <c r="H57" s="47"/>
      <c r="I57" s="51" t="n">
        <v>22</v>
      </c>
      <c r="J57" s="49"/>
    </row>
    <row r="58" customFormat="false" ht="27" hidden="false" customHeight="true" outlineLevel="0" collapsed="false">
      <c r="A58" s="28" t="s">
        <v>12</v>
      </c>
      <c r="B58" s="3" t="s">
        <v>73</v>
      </c>
      <c r="C58" s="3"/>
      <c r="D58" s="3"/>
      <c r="E58" s="3"/>
      <c r="F58" s="3"/>
      <c r="G58" s="3"/>
      <c r="H58" s="3"/>
      <c r="I58" s="3"/>
      <c r="J58" s="41" t="n">
        <f aca="false">ROUND(0.001068*7000,2)</f>
        <v>7.48</v>
      </c>
    </row>
    <row r="59" customFormat="false" ht="27" hidden="false" customHeight="true" outlineLevel="0" collapsed="false">
      <c r="A59" s="28" t="s">
        <v>15</v>
      </c>
      <c r="B59" s="3" t="s">
        <v>74</v>
      </c>
      <c r="C59" s="3"/>
      <c r="D59" s="3"/>
      <c r="E59" s="3"/>
      <c r="F59" s="3"/>
      <c r="G59" s="3"/>
      <c r="H59" s="3"/>
      <c r="I59" s="3"/>
      <c r="J59" s="54" t="n">
        <v>17.32</v>
      </c>
    </row>
    <row r="60" customFormat="false" ht="12.75" hidden="false" customHeight="true" outlineLevel="0" collapsed="false">
      <c r="A60" s="37" t="s">
        <v>33</v>
      </c>
      <c r="B60" s="37"/>
      <c r="C60" s="37"/>
      <c r="D60" s="37"/>
      <c r="E60" s="37"/>
      <c r="F60" s="37"/>
      <c r="G60" s="37"/>
      <c r="H60" s="37"/>
      <c r="I60" s="37"/>
      <c r="J60" s="38" t="n">
        <f aca="false">SUM(J51:J59)</f>
        <v>427.27</v>
      </c>
    </row>
    <row r="61" customFormat="false" ht="12.75" hidden="false" customHeight="true" outlineLevel="0" collapsed="false">
      <c r="A61" s="11"/>
      <c r="B61" s="11"/>
      <c r="C61" s="11"/>
      <c r="D61" s="11"/>
      <c r="E61" s="11"/>
      <c r="F61" s="11"/>
      <c r="G61" s="11"/>
      <c r="H61" s="11"/>
      <c r="I61" s="11"/>
      <c r="J61" s="11"/>
    </row>
    <row r="62" customFormat="false" ht="15.75" hidden="false" customHeight="true" outlineLevel="0" collapsed="false">
      <c r="A62" s="24" t="s">
        <v>75</v>
      </c>
      <c r="B62" s="24"/>
      <c r="C62" s="24"/>
      <c r="D62" s="24"/>
      <c r="E62" s="24"/>
      <c r="F62" s="24"/>
      <c r="G62" s="24"/>
      <c r="H62" s="24"/>
      <c r="I62" s="24"/>
      <c r="J62" s="24"/>
    </row>
    <row r="63" customFormat="false" ht="15.75" hidden="false" customHeight="true" outlineLevel="0" collapsed="false">
      <c r="A63" s="12" t="n">
        <v>2</v>
      </c>
      <c r="B63" s="12" t="s">
        <v>76</v>
      </c>
      <c r="C63" s="12"/>
      <c r="D63" s="12"/>
      <c r="E63" s="12"/>
      <c r="F63" s="12"/>
      <c r="G63" s="12"/>
      <c r="H63" s="12"/>
      <c r="I63" s="12"/>
      <c r="J63" s="12" t="s">
        <v>38</v>
      </c>
    </row>
    <row r="64" customFormat="false" ht="14.25" hidden="false" customHeight="true" outlineLevel="0" collapsed="false">
      <c r="A64" s="6" t="s">
        <v>36</v>
      </c>
      <c r="B64" s="6"/>
      <c r="C64" s="3" t="s">
        <v>77</v>
      </c>
      <c r="D64" s="3"/>
      <c r="E64" s="3"/>
      <c r="F64" s="3"/>
      <c r="G64" s="3"/>
      <c r="H64" s="3"/>
      <c r="I64" s="3"/>
      <c r="J64" s="55" t="n">
        <f aca="false">J35</f>
        <v>230.78</v>
      </c>
    </row>
    <row r="65" customFormat="false" ht="14.25" hidden="false" customHeight="true" outlineLevel="0" collapsed="false">
      <c r="A65" s="6" t="s">
        <v>44</v>
      </c>
      <c r="B65" s="6"/>
      <c r="C65" s="3" t="s">
        <v>45</v>
      </c>
      <c r="D65" s="3"/>
      <c r="E65" s="3"/>
      <c r="F65" s="3"/>
      <c r="G65" s="3"/>
      <c r="H65" s="3"/>
      <c r="I65" s="3"/>
      <c r="J65" s="55" t="n">
        <f aca="false">J47</f>
        <v>546.72</v>
      </c>
    </row>
    <row r="66" customFormat="false" ht="14.25" hidden="false" customHeight="true" outlineLevel="0" collapsed="false">
      <c r="A66" s="6" t="s">
        <v>63</v>
      </c>
      <c r="B66" s="6"/>
      <c r="C66" s="3" t="s">
        <v>64</v>
      </c>
      <c r="D66" s="3"/>
      <c r="E66" s="3"/>
      <c r="F66" s="3"/>
      <c r="G66" s="3"/>
      <c r="H66" s="3"/>
      <c r="I66" s="3"/>
      <c r="J66" s="55" t="n">
        <f aca="false">J60</f>
        <v>427.27</v>
      </c>
    </row>
    <row r="67" customFormat="false" ht="14.25" hidden="false" customHeight="true" outlineLevel="0" collapsed="false">
      <c r="A67" s="22" t="s">
        <v>41</v>
      </c>
      <c r="B67" s="22"/>
      <c r="C67" s="22"/>
      <c r="D67" s="22"/>
      <c r="E67" s="22"/>
      <c r="F67" s="22"/>
      <c r="G67" s="22"/>
      <c r="H67" s="22"/>
      <c r="I67" s="22"/>
      <c r="J67" s="56" t="n">
        <f aca="false">SUM(J64+J65+J66)</f>
        <v>1204.77</v>
      </c>
    </row>
    <row r="68" customFormat="false" ht="12.75" hidden="false" customHeight="true" outlineLevel="0" collapsed="false">
      <c r="A68" s="9"/>
      <c r="B68" s="9"/>
      <c r="C68" s="9"/>
      <c r="D68" s="9"/>
      <c r="E68" s="9"/>
      <c r="F68" s="9"/>
      <c r="G68" s="9"/>
      <c r="H68" s="9"/>
      <c r="I68" s="9"/>
      <c r="J68" s="9"/>
    </row>
    <row r="69" customFormat="false" ht="15.75" hidden="false" customHeight="true" outlineLevel="0" collapsed="false">
      <c r="A69" s="24" t="s">
        <v>78</v>
      </c>
      <c r="B69" s="24"/>
      <c r="C69" s="24"/>
      <c r="D69" s="24"/>
      <c r="E69" s="24"/>
      <c r="F69" s="24"/>
      <c r="G69" s="24"/>
      <c r="H69" s="24"/>
      <c r="I69" s="24"/>
      <c r="J69" s="24"/>
    </row>
    <row r="70" customFormat="false" ht="15.75" hidden="false" customHeight="true" outlineLevel="0" collapsed="false">
      <c r="A70" s="39" t="n">
        <v>3</v>
      </c>
      <c r="B70" s="12" t="s">
        <v>79</v>
      </c>
      <c r="C70" s="12"/>
      <c r="D70" s="12"/>
      <c r="E70" s="12"/>
      <c r="F70" s="12"/>
      <c r="G70" s="12"/>
      <c r="H70" s="12"/>
      <c r="I70" s="12"/>
      <c r="J70" s="39" t="s">
        <v>80</v>
      </c>
    </row>
    <row r="71" customFormat="false" ht="46.5" hidden="false" customHeight="true" outlineLevel="0" collapsed="false">
      <c r="A71" s="28" t="s">
        <v>7</v>
      </c>
      <c r="B71" s="57" t="s">
        <v>81</v>
      </c>
      <c r="C71" s="57"/>
      <c r="D71" s="57"/>
      <c r="E71" s="57"/>
      <c r="F71" s="57"/>
      <c r="G71" s="57"/>
      <c r="H71" s="57"/>
      <c r="I71" s="57"/>
      <c r="J71" s="41" t="n">
        <f aca="false">ROUND((($J$26/12)+($J$31/12)+($J$26/12/12)+($J$32/12))*(30/30)*0.05,2)</f>
        <v>7.41</v>
      </c>
    </row>
    <row r="72" customFormat="false" ht="14.25" hidden="false" customHeight="true" outlineLevel="0" collapsed="false">
      <c r="A72" s="28" t="s">
        <v>9</v>
      </c>
      <c r="B72" s="3" t="s">
        <v>82</v>
      </c>
      <c r="C72" s="3"/>
      <c r="D72" s="3"/>
      <c r="E72" s="3"/>
      <c r="F72" s="3"/>
      <c r="G72" s="3"/>
      <c r="H72" s="3"/>
      <c r="I72" s="3"/>
      <c r="J72" s="41" t="n">
        <f aca="false">ROUND($J$71*I46,2)</f>
        <v>0.59</v>
      </c>
    </row>
    <row r="73" customFormat="false" ht="36" hidden="false" customHeight="true" outlineLevel="0" collapsed="false">
      <c r="A73" s="28" t="s">
        <v>12</v>
      </c>
      <c r="B73" s="57" t="s">
        <v>83</v>
      </c>
      <c r="C73" s="57"/>
      <c r="D73" s="57"/>
      <c r="E73" s="57"/>
      <c r="F73" s="57"/>
      <c r="G73" s="57"/>
      <c r="H73" s="57"/>
      <c r="I73" s="58" t="n">
        <v>0.0019</v>
      </c>
      <c r="J73" s="41" t="n">
        <f aca="false">ROUND($J$26*I73,2)</f>
        <v>2.82</v>
      </c>
    </row>
    <row r="74" customFormat="false" ht="27" hidden="false" customHeight="true" outlineLevel="0" collapsed="false">
      <c r="A74" s="28" t="s">
        <v>15</v>
      </c>
      <c r="B74" s="17" t="s">
        <v>84</v>
      </c>
      <c r="C74" s="17"/>
      <c r="D74" s="17"/>
      <c r="E74" s="17"/>
      <c r="F74" s="17"/>
      <c r="G74" s="17"/>
      <c r="H74" s="17"/>
      <c r="I74" s="17"/>
      <c r="J74" s="41" t="n">
        <f aca="false">ROUND(((($J$26/30)*7)/$H$10)*0.9,2)</f>
        <v>26</v>
      </c>
    </row>
    <row r="75" customFormat="false" ht="14.25" hidden="false" customHeight="true" outlineLevel="0" collapsed="false">
      <c r="A75" s="28" t="s">
        <v>54</v>
      </c>
      <c r="B75" s="3" t="s">
        <v>85</v>
      </c>
      <c r="C75" s="3"/>
      <c r="D75" s="3"/>
      <c r="E75" s="3"/>
      <c r="F75" s="3"/>
      <c r="G75" s="3"/>
      <c r="H75" s="3"/>
      <c r="I75" s="3"/>
      <c r="J75" s="41" t="n">
        <f aca="false">ROUND($I$47*J74,2)</f>
        <v>9.57</v>
      </c>
    </row>
    <row r="76" customFormat="false" ht="36" hidden="false" customHeight="true" outlineLevel="0" collapsed="false">
      <c r="A76" s="28" t="s">
        <v>56</v>
      </c>
      <c r="B76" s="57" t="s">
        <v>86</v>
      </c>
      <c r="C76" s="57"/>
      <c r="D76" s="57"/>
      <c r="E76" s="57"/>
      <c r="F76" s="57"/>
      <c r="G76" s="57"/>
      <c r="H76" s="57"/>
      <c r="I76" s="58" t="n">
        <v>0.0381</v>
      </c>
      <c r="J76" s="41" t="n">
        <f aca="false">ROUND($J$26*I76,2)</f>
        <v>56.6</v>
      </c>
    </row>
    <row r="77" customFormat="false" ht="12.75" hidden="false" customHeight="true" outlineLevel="0" collapsed="false">
      <c r="A77" s="37" t="s">
        <v>41</v>
      </c>
      <c r="B77" s="37"/>
      <c r="C77" s="37"/>
      <c r="D77" s="37"/>
      <c r="E77" s="37"/>
      <c r="F77" s="37"/>
      <c r="G77" s="37"/>
      <c r="H77" s="37"/>
      <c r="I77" s="37"/>
      <c r="J77" s="38" t="n">
        <f aca="false">SUM(J71:J76)</f>
        <v>102.99</v>
      </c>
    </row>
    <row r="78" customFormat="false" ht="12.75" hidden="false" customHeight="true" outlineLevel="0" collapsed="false">
      <c r="A78" s="9"/>
      <c r="B78" s="9"/>
      <c r="C78" s="9"/>
      <c r="D78" s="9"/>
      <c r="E78" s="9"/>
      <c r="F78" s="9"/>
      <c r="G78" s="9"/>
      <c r="H78" s="9"/>
      <c r="I78" s="9"/>
      <c r="J78" s="9"/>
    </row>
    <row r="79" customFormat="false" ht="15.75" hidden="false" customHeight="true" outlineLevel="0" collapsed="false">
      <c r="A79" s="24" t="s">
        <v>87</v>
      </c>
      <c r="B79" s="24"/>
      <c r="C79" s="24"/>
      <c r="D79" s="24"/>
      <c r="E79" s="24"/>
      <c r="F79" s="24"/>
      <c r="G79" s="24"/>
      <c r="H79" s="24"/>
      <c r="I79" s="24"/>
      <c r="J79" s="24"/>
    </row>
    <row r="80" customFormat="false" ht="27" hidden="false" customHeight="true" outlineLevel="0" collapsed="false">
      <c r="A80" s="59" t="s">
        <v>88</v>
      </c>
      <c r="B80" s="59"/>
      <c r="C80" s="59"/>
      <c r="D80" s="59"/>
      <c r="E80" s="59"/>
      <c r="F80" s="59"/>
      <c r="G80" s="59"/>
      <c r="H80" s="59"/>
      <c r="I80" s="59"/>
      <c r="J80" s="60" t="n">
        <f aca="false">J83+J26+J31+J32</f>
        <v>1789.19</v>
      </c>
    </row>
    <row r="81" customFormat="false" ht="14.25" hidden="false" customHeight="true" outlineLevel="0" collapsed="false">
      <c r="A81" s="3"/>
      <c r="B81" s="3"/>
      <c r="C81" s="3"/>
      <c r="D81" s="3"/>
      <c r="E81" s="3"/>
      <c r="F81" s="3"/>
      <c r="G81" s="3"/>
      <c r="H81" s="3"/>
      <c r="I81" s="3"/>
      <c r="J81" s="3"/>
    </row>
    <row r="82" customFormat="false" ht="15" hidden="false" customHeight="true" outlineLevel="0" collapsed="false">
      <c r="A82" s="61" t="s">
        <v>89</v>
      </c>
      <c r="B82" s="39" t="s">
        <v>90</v>
      </c>
      <c r="C82" s="39"/>
      <c r="D82" s="39"/>
      <c r="E82" s="39"/>
      <c r="F82" s="39"/>
      <c r="G82" s="39"/>
      <c r="H82" s="39"/>
      <c r="I82" s="39"/>
      <c r="J82" s="61" t="s">
        <v>38</v>
      </c>
    </row>
    <row r="83" customFormat="false" ht="12.75" hidden="false" customHeight="true" outlineLevel="0" collapsed="false">
      <c r="A83" s="34" t="s">
        <v>7</v>
      </c>
      <c r="B83" s="3" t="s">
        <v>91</v>
      </c>
      <c r="C83" s="3"/>
      <c r="D83" s="3"/>
      <c r="E83" s="3"/>
      <c r="F83" s="3"/>
      <c r="G83" s="3"/>
      <c r="H83" s="3"/>
      <c r="I83" s="32" t="n">
        <v>0.09075</v>
      </c>
      <c r="J83" s="41" t="n">
        <f aca="false">ROUND(($J$26*I83),2)</f>
        <v>134.82</v>
      </c>
    </row>
    <row r="84" customFormat="false" ht="12.75" hidden="false" customHeight="true" outlineLevel="0" collapsed="false">
      <c r="A84" s="34" t="s">
        <v>9</v>
      </c>
      <c r="B84" s="47" t="s">
        <v>92</v>
      </c>
      <c r="C84" s="47"/>
      <c r="D84" s="47"/>
      <c r="E84" s="47"/>
      <c r="F84" s="47"/>
      <c r="G84" s="47"/>
      <c r="H84" s="47"/>
      <c r="I84" s="47"/>
      <c r="J84" s="62" t="n">
        <f aca="false">ROUND((($J$80/30)*2.96)/12,2)</f>
        <v>14.71</v>
      </c>
    </row>
    <row r="85" customFormat="false" ht="12.75" hidden="false" customHeight="true" outlineLevel="0" collapsed="false">
      <c r="A85" s="34" t="s">
        <v>12</v>
      </c>
      <c r="B85" s="47" t="s">
        <v>93</v>
      </c>
      <c r="C85" s="47"/>
      <c r="D85" s="47"/>
      <c r="E85" s="47"/>
      <c r="F85" s="47"/>
      <c r="G85" s="47"/>
      <c r="H85" s="47"/>
      <c r="I85" s="47"/>
      <c r="J85" s="62" t="n">
        <f aca="false">ROUND((($J$80/30)*5)/12*0.015,2)</f>
        <v>0.37</v>
      </c>
    </row>
    <row r="86" customFormat="false" ht="12.75" hidden="false" customHeight="true" outlineLevel="0" collapsed="false">
      <c r="A86" s="34" t="s">
        <v>15</v>
      </c>
      <c r="B86" s="47" t="s">
        <v>94</v>
      </c>
      <c r="C86" s="47"/>
      <c r="D86" s="47"/>
      <c r="E86" s="47"/>
      <c r="F86" s="47"/>
      <c r="G86" s="47"/>
      <c r="H86" s="47"/>
      <c r="I86" s="47"/>
      <c r="J86" s="36" t="n">
        <f aca="false">ROUND(((($J$80/30)*15)/12)*0.0078,2)</f>
        <v>0.58</v>
      </c>
    </row>
    <row r="87" customFormat="false" ht="12.75" hidden="false" customHeight="true" outlineLevel="0" collapsed="false">
      <c r="A87" s="34" t="s">
        <v>54</v>
      </c>
      <c r="B87" s="47" t="s">
        <v>95</v>
      </c>
      <c r="C87" s="47"/>
      <c r="D87" s="47"/>
      <c r="E87" s="47"/>
      <c r="F87" s="47"/>
      <c r="G87" s="47"/>
      <c r="H87" s="47"/>
      <c r="I87" s="47"/>
      <c r="J87" s="41" t="n">
        <f aca="false">ROUND(((($J$26+$J$26/3)*4/12)/12)*0.02,2)</f>
        <v>1.1</v>
      </c>
    </row>
    <row r="88" customFormat="false" ht="12.75" hidden="false" customHeight="true" outlineLevel="0" collapsed="false">
      <c r="A88" s="34" t="s">
        <v>56</v>
      </c>
      <c r="B88" s="47" t="s">
        <v>96</v>
      </c>
      <c r="C88" s="47"/>
      <c r="D88" s="47"/>
      <c r="E88" s="47"/>
      <c r="F88" s="47"/>
      <c r="G88" s="47"/>
      <c r="H88" s="47"/>
      <c r="I88" s="47"/>
      <c r="J88" s="36" t="n">
        <f aca="false">ROUND(((($J$80/30)*5)/12),2)</f>
        <v>24.85</v>
      </c>
    </row>
    <row r="89" customFormat="false" ht="12.75" hidden="false" customHeight="true" outlineLevel="0" collapsed="false">
      <c r="A89" s="37" t="s">
        <v>41</v>
      </c>
      <c r="B89" s="37"/>
      <c r="C89" s="37"/>
      <c r="D89" s="37"/>
      <c r="E89" s="37"/>
      <c r="F89" s="37"/>
      <c r="G89" s="37"/>
      <c r="H89" s="37"/>
      <c r="I89" s="37"/>
      <c r="J89" s="63" t="n">
        <f aca="false">SUM(J83:J88)</f>
        <v>176.43</v>
      </c>
    </row>
    <row r="90" customFormat="false" ht="14.25" hidden="false" customHeight="true" outlineLevel="0" collapsed="false">
      <c r="A90" s="34" t="s">
        <v>58</v>
      </c>
      <c r="B90" s="35" t="s">
        <v>97</v>
      </c>
      <c r="C90" s="35"/>
      <c r="D90" s="35"/>
      <c r="E90" s="35"/>
      <c r="F90" s="35"/>
      <c r="G90" s="35"/>
      <c r="H90" s="35"/>
      <c r="I90" s="35"/>
      <c r="J90" s="36" t="n">
        <f aca="false">ROUND(I47*J89,2)</f>
        <v>64.93</v>
      </c>
    </row>
    <row r="91" customFormat="false" ht="12.75" hidden="false" customHeight="true" outlineLevel="0" collapsed="false">
      <c r="A91" s="37" t="s">
        <v>41</v>
      </c>
      <c r="B91" s="37"/>
      <c r="C91" s="37"/>
      <c r="D91" s="37"/>
      <c r="E91" s="37"/>
      <c r="F91" s="37"/>
      <c r="G91" s="37"/>
      <c r="H91" s="37"/>
      <c r="I91" s="37"/>
      <c r="J91" s="38" t="n">
        <f aca="false">SUM(J89:J90)</f>
        <v>241.36</v>
      </c>
    </row>
    <row r="92" customFormat="false" ht="15.75" hidden="false" customHeight="true" outlineLevel="0" collapsed="false">
      <c r="A92" s="24" t="s">
        <v>98</v>
      </c>
      <c r="B92" s="24"/>
      <c r="C92" s="24"/>
      <c r="D92" s="24"/>
      <c r="E92" s="24"/>
      <c r="F92" s="24"/>
      <c r="G92" s="24"/>
      <c r="H92" s="24"/>
      <c r="I92" s="24"/>
      <c r="J92" s="24"/>
    </row>
    <row r="93" customFormat="false" ht="15" hidden="false" customHeight="true" outlineLevel="0" collapsed="false">
      <c r="A93" s="39" t="s">
        <v>99</v>
      </c>
      <c r="B93" s="39" t="s">
        <v>100</v>
      </c>
      <c r="C93" s="39"/>
      <c r="D93" s="39"/>
      <c r="E93" s="39"/>
      <c r="F93" s="39"/>
      <c r="G93" s="39"/>
      <c r="H93" s="39"/>
      <c r="I93" s="39"/>
      <c r="J93" s="64" t="s">
        <v>38</v>
      </c>
    </row>
    <row r="94" customFormat="false" ht="12.75" hidden="false" customHeight="true" outlineLevel="0" collapsed="false">
      <c r="A94" s="28" t="s">
        <v>7</v>
      </c>
      <c r="B94" s="35" t="s">
        <v>101</v>
      </c>
      <c r="C94" s="35"/>
      <c r="D94" s="35"/>
      <c r="E94" s="35"/>
      <c r="F94" s="35"/>
      <c r="G94" s="35"/>
      <c r="H94" s="35"/>
      <c r="I94" s="35"/>
      <c r="J94" s="41" t="n">
        <v>0</v>
      </c>
    </row>
    <row r="95" customFormat="false" ht="12.75" hidden="false" customHeight="true" outlineLevel="0" collapsed="false">
      <c r="A95" s="33" t="s">
        <v>41</v>
      </c>
      <c r="B95" s="33"/>
      <c r="C95" s="33"/>
      <c r="D95" s="33"/>
      <c r="E95" s="33"/>
      <c r="F95" s="33"/>
      <c r="G95" s="33"/>
      <c r="H95" s="33"/>
      <c r="I95" s="33"/>
      <c r="J95" s="41" t="n">
        <v>0</v>
      </c>
    </row>
    <row r="96" customFormat="false" ht="12.75" hidden="false" customHeight="true" outlineLevel="0" collapsed="false">
      <c r="A96" s="34" t="s">
        <v>9</v>
      </c>
      <c r="B96" s="35" t="s">
        <v>102</v>
      </c>
      <c r="C96" s="35"/>
      <c r="D96" s="35"/>
      <c r="E96" s="35"/>
      <c r="F96" s="35"/>
      <c r="G96" s="35"/>
      <c r="H96" s="35"/>
      <c r="I96" s="35"/>
      <c r="J96" s="36" t="n">
        <f aca="false">ROUND(I47*J95,2)</f>
        <v>0</v>
      </c>
    </row>
    <row r="97" customFormat="false" ht="12.75" hidden="false" customHeight="true" outlineLevel="0" collapsed="false">
      <c r="A97" s="37" t="s">
        <v>41</v>
      </c>
      <c r="B97" s="37"/>
      <c r="C97" s="37"/>
      <c r="D97" s="37"/>
      <c r="E97" s="37"/>
      <c r="F97" s="37"/>
      <c r="G97" s="37"/>
      <c r="H97" s="37"/>
      <c r="I97" s="37"/>
      <c r="J97" s="38" t="n">
        <f aca="false">SUM(J95:J96)</f>
        <v>0</v>
      </c>
    </row>
    <row r="98" customFormat="false" ht="12.75" hidden="false" customHeight="true" outlineLevel="0" collapsed="false">
      <c r="A98" s="11"/>
      <c r="B98" s="11"/>
      <c r="C98" s="11"/>
      <c r="D98" s="11"/>
      <c r="E98" s="11"/>
      <c r="F98" s="11"/>
      <c r="G98" s="11"/>
      <c r="H98" s="11"/>
      <c r="I98" s="11"/>
      <c r="J98" s="11"/>
    </row>
    <row r="99" customFormat="false" ht="15.75" hidden="false" customHeight="true" outlineLevel="0" collapsed="false">
      <c r="A99" s="24" t="s">
        <v>103</v>
      </c>
      <c r="B99" s="24"/>
      <c r="C99" s="24"/>
      <c r="D99" s="24"/>
      <c r="E99" s="24"/>
      <c r="F99" s="24"/>
      <c r="G99" s="24"/>
      <c r="H99" s="24"/>
      <c r="I99" s="24"/>
      <c r="J99" s="24"/>
    </row>
    <row r="100" customFormat="false" ht="15.75" hidden="false" customHeight="true" outlineLevel="0" collapsed="false">
      <c r="A100" s="12" t="n">
        <v>4</v>
      </c>
      <c r="B100" s="12" t="s">
        <v>104</v>
      </c>
      <c r="C100" s="12"/>
      <c r="D100" s="12"/>
      <c r="E100" s="12"/>
      <c r="F100" s="12"/>
      <c r="G100" s="12"/>
      <c r="H100" s="12"/>
      <c r="I100" s="12"/>
      <c r="J100" s="64" t="s">
        <v>38</v>
      </c>
    </row>
    <row r="101" customFormat="false" ht="14.25" hidden="false" customHeight="true" outlineLevel="0" collapsed="false">
      <c r="A101" s="6" t="s">
        <v>89</v>
      </c>
      <c r="B101" s="3" t="s">
        <v>90</v>
      </c>
      <c r="C101" s="3"/>
      <c r="D101" s="3"/>
      <c r="E101" s="3"/>
      <c r="F101" s="3"/>
      <c r="G101" s="3"/>
      <c r="H101" s="3"/>
      <c r="I101" s="3"/>
      <c r="J101" s="41" t="n">
        <f aca="false">J91</f>
        <v>241.36</v>
      </c>
    </row>
    <row r="102" customFormat="false" ht="14.25" hidden="false" customHeight="true" outlineLevel="0" collapsed="false">
      <c r="A102" s="6" t="s">
        <v>105</v>
      </c>
      <c r="B102" s="3" t="s">
        <v>100</v>
      </c>
      <c r="C102" s="3"/>
      <c r="D102" s="3"/>
      <c r="E102" s="3"/>
      <c r="F102" s="3"/>
      <c r="G102" s="3"/>
      <c r="H102" s="3"/>
      <c r="I102" s="3"/>
      <c r="J102" s="41" t="n">
        <f aca="false">J97</f>
        <v>0</v>
      </c>
    </row>
    <row r="103" customFormat="false" ht="14.25" hidden="false" customHeight="true" outlineLevel="0" collapsed="false">
      <c r="A103" s="22" t="s">
        <v>41</v>
      </c>
      <c r="B103" s="22"/>
      <c r="C103" s="22"/>
      <c r="D103" s="22"/>
      <c r="E103" s="22"/>
      <c r="F103" s="22"/>
      <c r="G103" s="22"/>
      <c r="H103" s="22"/>
      <c r="I103" s="22"/>
      <c r="J103" s="38" t="n">
        <f aca="false">SUM(J101+J102)</f>
        <v>241.36</v>
      </c>
    </row>
    <row r="104" customFormat="false" ht="12.75" hidden="false" customHeight="true" outlineLevel="0" collapsed="false">
      <c r="A104" s="9"/>
      <c r="B104" s="9"/>
      <c r="C104" s="9"/>
      <c r="D104" s="9"/>
      <c r="E104" s="9"/>
      <c r="F104" s="9"/>
      <c r="G104" s="9"/>
      <c r="H104" s="9"/>
      <c r="I104" s="9"/>
      <c r="J104" s="9"/>
    </row>
    <row r="105" customFormat="false" ht="15.75" hidden="false" customHeight="true" outlineLevel="0" collapsed="false">
      <c r="A105" s="24" t="s">
        <v>106</v>
      </c>
      <c r="B105" s="24"/>
      <c r="C105" s="24"/>
      <c r="D105" s="24"/>
      <c r="E105" s="24"/>
      <c r="F105" s="24"/>
      <c r="G105" s="24"/>
      <c r="H105" s="24"/>
      <c r="I105" s="24"/>
      <c r="J105" s="24"/>
    </row>
    <row r="106" customFormat="false" ht="15.75" hidden="false" customHeight="true" outlineLevel="0" collapsed="false">
      <c r="A106" s="39" t="n">
        <v>5</v>
      </c>
      <c r="B106" s="39" t="s">
        <v>107</v>
      </c>
      <c r="C106" s="39"/>
      <c r="D106" s="39"/>
      <c r="E106" s="39"/>
      <c r="F106" s="39"/>
      <c r="G106" s="39"/>
      <c r="H106" s="39"/>
      <c r="I106" s="39"/>
      <c r="J106" s="39" t="s">
        <v>38</v>
      </c>
    </row>
    <row r="107" customFormat="false" ht="12.75" hidden="false" customHeight="true" outlineLevel="0" collapsed="false">
      <c r="A107" s="28" t="s">
        <v>7</v>
      </c>
      <c r="B107" s="35" t="s">
        <v>108</v>
      </c>
      <c r="C107" s="35"/>
      <c r="D107" s="35"/>
      <c r="E107" s="35"/>
      <c r="F107" s="35"/>
      <c r="G107" s="35"/>
      <c r="H107" s="35"/>
      <c r="I107" s="35"/>
      <c r="J107" s="65" t="n">
        <f aca="false">INSUMOS!F36</f>
        <v>268.446666666667</v>
      </c>
    </row>
    <row r="108" customFormat="false" ht="12.75" hidden="false" customHeight="true" outlineLevel="0" collapsed="false">
      <c r="A108" s="28" t="s">
        <v>9</v>
      </c>
      <c r="B108" s="35" t="s">
        <v>109</v>
      </c>
      <c r="C108" s="35"/>
      <c r="D108" s="35"/>
      <c r="E108" s="35"/>
      <c r="F108" s="35"/>
      <c r="G108" s="35"/>
      <c r="H108" s="35"/>
      <c r="I108" s="35"/>
      <c r="J108" s="54" t="n">
        <f aca="false">INSUMOS!F34</f>
        <v>0</v>
      </c>
    </row>
    <row r="109" customFormat="false" ht="12.75" hidden="false" customHeight="true" outlineLevel="0" collapsed="false">
      <c r="A109" s="28" t="s">
        <v>12</v>
      </c>
      <c r="B109" s="35" t="s">
        <v>110</v>
      </c>
      <c r="C109" s="35"/>
      <c r="D109" s="35"/>
      <c r="E109" s="35"/>
      <c r="F109" s="35"/>
      <c r="G109" s="35"/>
      <c r="H109" s="35"/>
      <c r="I109" s="35"/>
      <c r="J109" s="54" t="n">
        <v>0</v>
      </c>
    </row>
    <row r="110" customFormat="false" ht="12.75" hidden="false" customHeight="true" outlineLevel="0" collapsed="false">
      <c r="A110" s="28" t="s">
        <v>15</v>
      </c>
      <c r="B110" s="35" t="s">
        <v>111</v>
      </c>
      <c r="C110" s="35"/>
      <c r="D110" s="35"/>
      <c r="E110" s="35"/>
      <c r="F110" s="35"/>
      <c r="G110" s="35"/>
      <c r="H110" s="35"/>
      <c r="I110" s="35"/>
      <c r="J110" s="54" t="s">
        <v>112</v>
      </c>
    </row>
    <row r="111" customFormat="false" ht="12.75" hidden="false" customHeight="true" outlineLevel="0" collapsed="false">
      <c r="A111" s="37" t="s">
        <v>33</v>
      </c>
      <c r="B111" s="37"/>
      <c r="C111" s="37"/>
      <c r="D111" s="37"/>
      <c r="E111" s="37"/>
      <c r="F111" s="37"/>
      <c r="G111" s="37"/>
      <c r="H111" s="37"/>
      <c r="I111" s="37"/>
      <c r="J111" s="66" t="n">
        <f aca="false">SUM(J107:J110)</f>
        <v>268.446666666667</v>
      </c>
    </row>
    <row r="112" customFormat="false" ht="12.75" hidden="false" customHeight="true" outlineLevel="0" collapsed="false">
      <c r="A112" s="9"/>
      <c r="B112" s="9"/>
      <c r="C112" s="9"/>
      <c r="D112" s="9"/>
      <c r="E112" s="9"/>
      <c r="F112" s="9"/>
      <c r="G112" s="9"/>
      <c r="H112" s="9"/>
      <c r="I112" s="9"/>
      <c r="J112" s="9"/>
    </row>
    <row r="113" customFormat="false" ht="15.75" hidden="false" customHeight="true" outlineLevel="0" collapsed="false">
      <c r="A113" s="24" t="s">
        <v>113</v>
      </c>
      <c r="B113" s="24"/>
      <c r="C113" s="24"/>
      <c r="D113" s="24"/>
      <c r="E113" s="24"/>
      <c r="F113" s="24"/>
      <c r="G113" s="24"/>
      <c r="H113" s="24"/>
      <c r="I113" s="24"/>
      <c r="J113" s="24"/>
    </row>
    <row r="114" customFormat="false" ht="30" hidden="false" customHeight="true" outlineLevel="0" collapsed="false">
      <c r="A114" s="39" t="n">
        <v>6</v>
      </c>
      <c r="B114" s="39" t="s">
        <v>114</v>
      </c>
      <c r="C114" s="39"/>
      <c r="D114" s="39"/>
      <c r="E114" s="39"/>
      <c r="F114" s="39"/>
      <c r="G114" s="39"/>
      <c r="H114" s="39"/>
      <c r="I114" s="12" t="s">
        <v>46</v>
      </c>
      <c r="J114" s="67" t="s">
        <v>115</v>
      </c>
    </row>
    <row r="115" customFormat="false" ht="12.75" hidden="false" customHeight="true" outlineLevel="0" collapsed="false">
      <c r="A115" s="17" t="s">
        <v>116</v>
      </c>
      <c r="B115" s="17"/>
      <c r="C115" s="17"/>
      <c r="D115" s="17"/>
      <c r="E115" s="17"/>
      <c r="F115" s="17"/>
      <c r="G115" s="17"/>
      <c r="H115" s="17"/>
      <c r="I115" s="68" t="s">
        <v>67</v>
      </c>
      <c r="J115" s="69" t="n">
        <f aca="false">SUM(J26+J67+J77+J103+J111)</f>
        <v>3303.23666666667</v>
      </c>
    </row>
    <row r="116" customFormat="false" ht="15.75" hidden="false" customHeight="true" outlineLevel="0" collapsed="false">
      <c r="A116" s="70" t="s">
        <v>7</v>
      </c>
      <c r="B116" s="71" t="s">
        <v>117</v>
      </c>
      <c r="C116" s="71"/>
      <c r="D116" s="71"/>
      <c r="E116" s="71"/>
      <c r="F116" s="71"/>
      <c r="G116" s="71"/>
      <c r="H116" s="71"/>
      <c r="I116" s="72" t="n">
        <v>0.03</v>
      </c>
      <c r="J116" s="41" t="n">
        <f aca="false">ROUND(I116*J115,2)</f>
        <v>99.1</v>
      </c>
    </row>
    <row r="117" customFormat="false" ht="12.75" hidden="false" customHeight="true" outlineLevel="0" collapsed="false">
      <c r="A117" s="17" t="s">
        <v>118</v>
      </c>
      <c r="B117" s="17"/>
      <c r="C117" s="17"/>
      <c r="D117" s="17"/>
      <c r="E117" s="17"/>
      <c r="F117" s="17"/>
      <c r="G117" s="17"/>
      <c r="H117" s="17"/>
      <c r="I117" s="73" t="s">
        <v>67</v>
      </c>
      <c r="J117" s="69" t="n">
        <f aca="false">SUM(J26+J67+J77+J103+J111+J116)</f>
        <v>3402.33666666667</v>
      </c>
    </row>
    <row r="118" customFormat="false" ht="15.75" hidden="false" customHeight="true" outlineLevel="0" collapsed="false">
      <c r="A118" s="70" t="s">
        <v>9</v>
      </c>
      <c r="B118" s="71" t="s">
        <v>119</v>
      </c>
      <c r="C118" s="71"/>
      <c r="D118" s="71"/>
      <c r="E118" s="71"/>
      <c r="F118" s="71"/>
      <c r="G118" s="71"/>
      <c r="H118" s="71"/>
      <c r="I118" s="72" t="n">
        <v>0.0679</v>
      </c>
      <c r="J118" s="41" t="n">
        <f aca="false">ROUND(I118*J117,2)</f>
        <v>231.02</v>
      </c>
    </row>
    <row r="119" customFormat="false" ht="12.75" hidden="false" customHeight="true" outlineLevel="0" collapsed="false">
      <c r="A119" s="17" t="s">
        <v>120</v>
      </c>
      <c r="B119" s="17"/>
      <c r="C119" s="17"/>
      <c r="D119" s="17"/>
      <c r="E119" s="17"/>
      <c r="F119" s="17"/>
      <c r="G119" s="17"/>
      <c r="H119" s="17"/>
      <c r="I119" s="73" t="s">
        <v>67</v>
      </c>
      <c r="J119" s="69" t="n">
        <f aca="false">SUM(J26+J67+J77+J103+J111+J116+J118)</f>
        <v>3633.35666666667</v>
      </c>
    </row>
    <row r="120" customFormat="false" ht="15.75" hidden="false" customHeight="true" outlineLevel="0" collapsed="false">
      <c r="A120" s="70" t="s">
        <v>12</v>
      </c>
      <c r="B120" s="71" t="s">
        <v>121</v>
      </c>
      <c r="C120" s="71"/>
      <c r="D120" s="71"/>
      <c r="E120" s="71"/>
      <c r="F120" s="71"/>
      <c r="G120" s="71"/>
      <c r="H120" s="71"/>
      <c r="I120" s="29" t="s">
        <v>67</v>
      </c>
      <c r="J120" s="49" t="s">
        <v>67</v>
      </c>
    </row>
    <row r="121" customFormat="false" ht="12.75" hidden="false" customHeight="true" outlineLevel="0" collapsed="false">
      <c r="A121" s="28"/>
      <c r="B121" s="35" t="s">
        <v>122</v>
      </c>
      <c r="C121" s="35"/>
      <c r="D121" s="35"/>
      <c r="E121" s="35"/>
      <c r="F121" s="35"/>
      <c r="G121" s="35"/>
      <c r="H121" s="35"/>
      <c r="I121" s="29" t="s">
        <v>67</v>
      </c>
      <c r="J121" s="49" t="s">
        <v>67</v>
      </c>
    </row>
    <row r="122" customFormat="false" ht="12.75" hidden="false" customHeight="true" outlineLevel="0" collapsed="false">
      <c r="A122" s="28"/>
      <c r="B122" s="74" t="s">
        <v>123</v>
      </c>
      <c r="C122" s="74"/>
      <c r="D122" s="74"/>
      <c r="E122" s="74"/>
      <c r="F122" s="74"/>
      <c r="G122" s="74"/>
      <c r="H122" s="74"/>
      <c r="I122" s="75" t="n">
        <v>0.076</v>
      </c>
      <c r="J122" s="41" t="n">
        <f aca="false">ROUND(($J$119/(1-$I$131))*I122,2)</f>
        <v>312.9</v>
      </c>
    </row>
    <row r="123" customFormat="false" ht="12.75" hidden="false" customHeight="true" outlineLevel="0" collapsed="false">
      <c r="A123" s="28"/>
      <c r="B123" s="74" t="s">
        <v>124</v>
      </c>
      <c r="C123" s="74"/>
      <c r="D123" s="74"/>
      <c r="E123" s="74"/>
      <c r="F123" s="74"/>
      <c r="G123" s="74"/>
      <c r="H123" s="74"/>
      <c r="I123" s="75" t="n">
        <v>0.0165</v>
      </c>
      <c r="J123" s="41" t="n">
        <f aca="false">ROUND(($J$119/(1-$I$131))*I123,2)</f>
        <v>67.93</v>
      </c>
    </row>
    <row r="124" customFormat="false" ht="27" hidden="false" customHeight="true" outlineLevel="0" collapsed="false">
      <c r="A124" s="28"/>
      <c r="B124" s="3" t="s">
        <v>125</v>
      </c>
      <c r="C124" s="3"/>
      <c r="D124" s="3"/>
      <c r="E124" s="3"/>
      <c r="F124" s="3"/>
      <c r="G124" s="3"/>
      <c r="H124" s="3"/>
      <c r="I124" s="76" t="s">
        <v>67</v>
      </c>
      <c r="J124" s="49" t="s">
        <v>67</v>
      </c>
    </row>
    <row r="125" customFormat="false" ht="27" hidden="false" customHeight="true" outlineLevel="0" collapsed="false">
      <c r="A125" s="28"/>
      <c r="B125" s="3" t="s">
        <v>126</v>
      </c>
      <c r="C125" s="3"/>
      <c r="D125" s="3"/>
      <c r="E125" s="3"/>
      <c r="F125" s="3"/>
      <c r="G125" s="3"/>
      <c r="H125" s="3"/>
      <c r="I125" s="76" t="s">
        <v>67</v>
      </c>
      <c r="J125" s="49" t="s">
        <v>67</v>
      </c>
    </row>
    <row r="126" customFormat="false" ht="12.75" hidden="false" customHeight="true" outlineLevel="0" collapsed="false">
      <c r="A126" s="28"/>
      <c r="B126" s="35" t="s">
        <v>127</v>
      </c>
      <c r="C126" s="35"/>
      <c r="D126" s="35"/>
      <c r="E126" s="35"/>
      <c r="F126" s="35"/>
      <c r="G126" s="35"/>
      <c r="H126" s="35"/>
      <c r="I126" s="76" t="s">
        <v>67</v>
      </c>
      <c r="J126" s="49" t="s">
        <v>67</v>
      </c>
    </row>
    <row r="127" customFormat="false" ht="12.75" hidden="false" customHeight="true" outlineLevel="0" collapsed="false">
      <c r="A127" s="28"/>
      <c r="B127" s="35" t="s">
        <v>128</v>
      </c>
      <c r="C127" s="35"/>
      <c r="D127" s="35"/>
      <c r="E127" s="35"/>
      <c r="F127" s="35"/>
      <c r="G127" s="35"/>
      <c r="H127" s="35"/>
      <c r="I127" s="76" t="s">
        <v>67</v>
      </c>
      <c r="J127" s="49" t="s">
        <v>67</v>
      </c>
    </row>
    <row r="128" customFormat="false" ht="12.75" hidden="false" customHeight="true" outlineLevel="0" collapsed="false">
      <c r="A128" s="28"/>
      <c r="B128" s="74" t="s">
        <v>129</v>
      </c>
      <c r="C128" s="74"/>
      <c r="D128" s="74"/>
      <c r="E128" s="74"/>
      <c r="F128" s="74"/>
      <c r="G128" s="74"/>
      <c r="H128" s="74"/>
      <c r="I128" s="77" t="n">
        <v>0.025</v>
      </c>
      <c r="J128" s="41" t="n">
        <f aca="false">ROUND(($J$119/(1-$I$131))*I128,2)</f>
        <v>102.93</v>
      </c>
    </row>
    <row r="129" customFormat="false" ht="12.75" hidden="false" customHeight="true" outlineLevel="0" collapsed="false">
      <c r="A129" s="37" t="s">
        <v>41</v>
      </c>
      <c r="B129" s="37"/>
      <c r="C129" s="37"/>
      <c r="D129" s="37"/>
      <c r="E129" s="37"/>
      <c r="F129" s="37"/>
      <c r="G129" s="37"/>
      <c r="H129" s="37"/>
      <c r="I129" s="37"/>
      <c r="J129" s="38" t="n">
        <f aca="false">SUM(J116+J118+J122+J123+J128)</f>
        <v>813.88</v>
      </c>
    </row>
    <row r="130" customFormat="false" ht="12.75" hidden="false" customHeight="true" outlineLevel="0" collapsed="false">
      <c r="A130" s="11"/>
      <c r="B130" s="11"/>
      <c r="C130" s="11"/>
      <c r="D130" s="11"/>
      <c r="E130" s="11"/>
      <c r="F130" s="11"/>
      <c r="G130" s="11"/>
      <c r="H130" s="11"/>
      <c r="I130" s="11"/>
      <c r="J130" s="11"/>
    </row>
    <row r="131" customFormat="false" ht="14.25" hidden="false" customHeight="true" outlineLevel="0" collapsed="false">
      <c r="A131" s="78" t="s">
        <v>130</v>
      </c>
      <c r="B131" s="78"/>
      <c r="C131" s="78"/>
      <c r="D131" s="78"/>
      <c r="E131" s="78"/>
      <c r="F131" s="78"/>
      <c r="G131" s="78"/>
      <c r="H131" s="78"/>
      <c r="I131" s="79" t="n">
        <f aca="false">SUM(I122:I128)</f>
        <v>0.1175</v>
      </c>
      <c r="J131" s="69" t="n">
        <f aca="false">SUM(J122:J128)</f>
        <v>483.76</v>
      </c>
    </row>
    <row r="132" customFormat="false" ht="12.75" hidden="false" customHeight="true" outlineLevel="0" collapsed="false">
      <c r="A132" s="80" t="s">
        <v>131</v>
      </c>
      <c r="B132" s="80"/>
      <c r="C132" s="80"/>
      <c r="D132" s="81" t="s">
        <v>132</v>
      </c>
      <c r="E132" s="81"/>
      <c r="F132" s="81"/>
      <c r="G132" s="81"/>
      <c r="H132" s="81"/>
      <c r="I132" s="81"/>
      <c r="J132" s="81"/>
    </row>
    <row r="133" customFormat="false" ht="12.75" hidden="false" customHeight="true" outlineLevel="0" collapsed="false">
      <c r="A133" s="80"/>
      <c r="B133" s="80"/>
      <c r="C133" s="80"/>
      <c r="D133" s="81" t="s">
        <v>133</v>
      </c>
      <c r="E133" s="81"/>
      <c r="F133" s="81"/>
      <c r="G133" s="81"/>
      <c r="H133" s="81"/>
      <c r="I133" s="81"/>
      <c r="J133" s="81"/>
    </row>
    <row r="134" customFormat="false" ht="12.75" hidden="false" customHeight="true" outlineLevel="0" collapsed="false">
      <c r="A134" s="80"/>
      <c r="B134" s="80"/>
      <c r="C134" s="80"/>
      <c r="D134" s="81" t="s">
        <v>134</v>
      </c>
      <c r="E134" s="81"/>
      <c r="F134" s="81"/>
      <c r="G134" s="81"/>
      <c r="H134" s="81"/>
      <c r="I134" s="81"/>
      <c r="J134" s="81"/>
    </row>
    <row r="135" customFormat="false" ht="12.75" hidden="false" customHeight="true" outlineLevel="0" collapsed="false">
      <c r="A135" s="11"/>
      <c r="B135" s="11"/>
      <c r="C135" s="11"/>
      <c r="D135" s="11"/>
      <c r="E135" s="11"/>
      <c r="F135" s="11"/>
      <c r="G135" s="11"/>
      <c r="H135" s="11"/>
      <c r="I135" s="11"/>
      <c r="J135" s="11"/>
    </row>
    <row r="136" customFormat="false" ht="45.75" hidden="false" customHeight="true" outlineLevel="0" collapsed="false">
      <c r="A136" s="82" t="s">
        <v>135</v>
      </c>
      <c r="B136" s="82"/>
      <c r="C136" s="82"/>
      <c r="D136" s="82"/>
      <c r="E136" s="82"/>
      <c r="F136" s="82"/>
      <c r="G136" s="82"/>
      <c r="H136" s="82"/>
      <c r="I136" s="82"/>
      <c r="J136" s="82"/>
    </row>
    <row r="137" customFormat="false" ht="14.25" hidden="false" customHeight="true" outlineLevel="0" collapsed="false">
      <c r="A137" s="83" t="s">
        <v>136</v>
      </c>
      <c r="B137" s="83"/>
      <c r="C137" s="83"/>
      <c r="D137" s="83"/>
      <c r="E137" s="83"/>
      <c r="F137" s="83"/>
      <c r="G137" s="83"/>
      <c r="H137" s="83"/>
      <c r="I137" s="83"/>
      <c r="J137" s="84" t="s">
        <v>38</v>
      </c>
    </row>
    <row r="138" customFormat="false" ht="14.25" hidden="false" customHeight="true" outlineLevel="0" collapsed="false">
      <c r="A138" s="85" t="s">
        <v>7</v>
      </c>
      <c r="B138" s="86" t="s">
        <v>137</v>
      </c>
      <c r="C138" s="86"/>
      <c r="D138" s="86"/>
      <c r="E138" s="86"/>
      <c r="F138" s="86"/>
      <c r="G138" s="86"/>
      <c r="H138" s="86"/>
      <c r="I138" s="86"/>
      <c r="J138" s="54" t="n">
        <f aca="false">J26</f>
        <v>1485.67</v>
      </c>
    </row>
    <row r="139" customFormat="false" ht="14.25" hidden="false" customHeight="true" outlineLevel="0" collapsed="false">
      <c r="A139" s="85" t="s">
        <v>9</v>
      </c>
      <c r="B139" s="86" t="s">
        <v>34</v>
      </c>
      <c r="C139" s="86"/>
      <c r="D139" s="86"/>
      <c r="E139" s="86"/>
      <c r="F139" s="86"/>
      <c r="G139" s="86"/>
      <c r="H139" s="86"/>
      <c r="I139" s="86"/>
      <c r="J139" s="54" t="n">
        <f aca="false">J67</f>
        <v>1204.77</v>
      </c>
    </row>
    <row r="140" customFormat="false" ht="14.25" hidden="false" customHeight="true" outlineLevel="0" collapsed="false">
      <c r="A140" s="85" t="s">
        <v>12</v>
      </c>
      <c r="B140" s="86" t="s">
        <v>138</v>
      </c>
      <c r="C140" s="86"/>
      <c r="D140" s="86"/>
      <c r="E140" s="86"/>
      <c r="F140" s="86"/>
      <c r="G140" s="86"/>
      <c r="H140" s="86"/>
      <c r="I140" s="86"/>
      <c r="J140" s="54" t="n">
        <f aca="false">J77</f>
        <v>102.99</v>
      </c>
    </row>
    <row r="141" customFormat="false" ht="14.25" hidden="false" customHeight="true" outlineLevel="0" collapsed="false">
      <c r="A141" s="85" t="s">
        <v>15</v>
      </c>
      <c r="B141" s="86" t="s">
        <v>139</v>
      </c>
      <c r="C141" s="86"/>
      <c r="D141" s="86"/>
      <c r="E141" s="86"/>
      <c r="F141" s="86"/>
      <c r="G141" s="86"/>
      <c r="H141" s="86"/>
      <c r="I141" s="86"/>
      <c r="J141" s="54" t="n">
        <f aca="false">J103</f>
        <v>241.36</v>
      </c>
    </row>
    <row r="142" customFormat="false" ht="14.25" hidden="false" customHeight="true" outlineLevel="0" collapsed="false">
      <c r="A142" s="85" t="s">
        <v>54</v>
      </c>
      <c r="B142" s="86" t="s">
        <v>140</v>
      </c>
      <c r="C142" s="86"/>
      <c r="D142" s="86"/>
      <c r="E142" s="86"/>
      <c r="F142" s="86"/>
      <c r="G142" s="86"/>
      <c r="H142" s="86"/>
      <c r="I142" s="86"/>
      <c r="J142" s="54" t="n">
        <f aca="false">J111</f>
        <v>268.446666666667</v>
      </c>
    </row>
    <row r="143" customFormat="false" ht="14.25" hidden="false" customHeight="true" outlineLevel="0" collapsed="false">
      <c r="A143" s="87" t="s">
        <v>141</v>
      </c>
      <c r="B143" s="87"/>
      <c r="C143" s="87"/>
      <c r="D143" s="87"/>
      <c r="E143" s="87"/>
      <c r="F143" s="87"/>
      <c r="G143" s="87"/>
      <c r="H143" s="87"/>
      <c r="I143" s="87"/>
      <c r="J143" s="66" t="n">
        <f aca="false">SUM(J138:J142)</f>
        <v>3303.23666666667</v>
      </c>
    </row>
    <row r="144" customFormat="false" ht="14.25" hidden="false" customHeight="true" outlineLevel="0" collapsed="false">
      <c r="A144" s="85" t="s">
        <v>56</v>
      </c>
      <c r="B144" s="86" t="s">
        <v>142</v>
      </c>
      <c r="C144" s="86"/>
      <c r="D144" s="86"/>
      <c r="E144" s="86"/>
      <c r="F144" s="86"/>
      <c r="G144" s="86"/>
      <c r="H144" s="86"/>
      <c r="I144" s="86"/>
      <c r="J144" s="54" t="n">
        <f aca="false">J129</f>
        <v>813.88</v>
      </c>
    </row>
    <row r="145" customFormat="false" ht="14.25" hidden="false" customHeight="true" outlineLevel="0" collapsed="false">
      <c r="A145" s="87" t="s">
        <v>143</v>
      </c>
      <c r="B145" s="87"/>
      <c r="C145" s="87"/>
      <c r="D145" s="87"/>
      <c r="E145" s="87"/>
      <c r="F145" s="87"/>
      <c r="G145" s="87"/>
      <c r="H145" s="87"/>
      <c r="I145" s="87"/>
      <c r="J145" s="66" t="n">
        <f aca="false">SUM(J143:J144)</f>
        <v>4117.11666666667</v>
      </c>
    </row>
    <row r="146" customFormat="false" ht="12.75" hidden="false" customHeight="true" outlineLevel="0" collapsed="false">
      <c r="A146" s="88"/>
      <c r="B146" s="88"/>
      <c r="C146" s="88"/>
      <c r="D146" s="88"/>
      <c r="E146" s="88"/>
      <c r="F146" s="88"/>
      <c r="G146" s="88"/>
      <c r="H146" s="88"/>
      <c r="I146" s="88"/>
      <c r="J146" s="88"/>
    </row>
    <row r="147" customFormat="false" ht="27" hidden="false" customHeight="true" outlineLevel="0" collapsed="false">
      <c r="A147" s="3" t="s">
        <v>144</v>
      </c>
      <c r="B147" s="3"/>
      <c r="C147" s="3"/>
      <c r="D147" s="3"/>
      <c r="E147" s="3"/>
      <c r="F147" s="3"/>
      <c r="G147" s="3"/>
      <c r="H147" s="3"/>
      <c r="I147" s="3"/>
      <c r="J147" s="3"/>
    </row>
    <row r="148" customFormat="false" ht="12.75" hidden="false" customHeight="true" outlineLevel="0" collapsed="false">
      <c r="A148" s="89" t="s">
        <v>145</v>
      </c>
      <c r="B148" s="89"/>
      <c r="C148" s="89"/>
      <c r="D148" s="89"/>
      <c r="E148" s="89"/>
      <c r="F148" s="89"/>
      <c r="G148" s="89" t="s">
        <v>146</v>
      </c>
      <c r="H148" s="89"/>
      <c r="I148" s="89"/>
      <c r="J148" s="89"/>
    </row>
    <row r="149" customFormat="false" ht="12.75" hidden="false" customHeight="true" outlineLevel="0" collapsed="false">
      <c r="A149" s="90" t="s">
        <v>147</v>
      </c>
      <c r="B149" s="90"/>
      <c r="C149" s="90"/>
      <c r="D149" s="90"/>
      <c r="E149" s="90"/>
      <c r="F149" s="90"/>
      <c r="G149" s="91" t="n">
        <v>2</v>
      </c>
      <c r="H149" s="91"/>
      <c r="I149" s="91"/>
      <c r="J149" s="91"/>
    </row>
    <row r="350" customFormat="false" ht="15.75" hidden="false" customHeight="true" outlineLevel="0" collapsed="false"/>
    <row r="351" customFormat="false" ht="15.75" hidden="false" customHeight="true" outlineLevel="0" collapsed="false"/>
    <row r="352" customFormat="false" ht="15.75" hidden="false" customHeight="true" outlineLevel="0" collapsed="false"/>
    <row r="353" customFormat="false" ht="15.75" hidden="false" customHeight="true" outlineLevel="0" collapsed="false"/>
    <row r="354" customFormat="false" ht="15.75" hidden="false" customHeight="true" outlineLevel="0" collapsed="false"/>
    <row r="355" customFormat="false" ht="15.75" hidden="false" customHeight="true" outlineLevel="0" collapsed="false"/>
    <row r="356" customFormat="false" ht="15.75" hidden="false" customHeight="true" outlineLevel="0" collapsed="false"/>
    <row r="357" customFormat="false" ht="15.75" hidden="false" customHeight="true" outlineLevel="0" collapsed="false"/>
    <row r="358" customFormat="false" ht="15.75" hidden="false" customHeight="true" outlineLevel="0" collapsed="false"/>
    <row r="359" customFormat="false" ht="15.75" hidden="false" customHeight="true" outlineLevel="0" collapsed="false"/>
    <row r="360" customFormat="false" ht="15.75" hidden="false" customHeight="true" outlineLevel="0" collapsed="false"/>
    <row r="361" customFormat="false" ht="15.75" hidden="false" customHeight="true" outlineLevel="0" collapsed="false"/>
    <row r="362" customFormat="false" ht="15.75" hidden="false" customHeight="true" outlineLevel="0" collapsed="false"/>
    <row r="363" customFormat="false" ht="15.75" hidden="false" customHeight="true" outlineLevel="0" collapsed="false"/>
    <row r="364" customFormat="false" ht="15.75" hidden="false" customHeight="true" outlineLevel="0" collapsed="false"/>
    <row r="365" customFormat="false" ht="15.75" hidden="false" customHeight="true" outlineLevel="0" collapsed="false"/>
    <row r="366" customFormat="false" ht="15.75" hidden="false" customHeight="true" outlineLevel="0" collapsed="false"/>
    <row r="367" customFormat="false" ht="15.75" hidden="false" customHeight="true" outlineLevel="0" collapsed="false"/>
    <row r="368" customFormat="false" ht="15.75" hidden="false" customHeight="true" outlineLevel="0" collapsed="false"/>
    <row r="369" customFormat="false" ht="15.75" hidden="false" customHeight="true" outlineLevel="0" collapsed="false"/>
    <row r="370" customFormat="false" ht="15.75" hidden="false" customHeight="true" outlineLevel="0" collapsed="false"/>
    <row r="371" customFormat="false" ht="15.75" hidden="false" customHeight="true" outlineLevel="0" collapsed="false"/>
    <row r="372" customFormat="false" ht="15.75" hidden="false" customHeight="true" outlineLevel="0" collapsed="false"/>
    <row r="373" customFormat="false" ht="15.75" hidden="false" customHeight="true" outlineLevel="0" collapsed="false"/>
    <row r="374" customFormat="false" ht="15.75" hidden="false" customHeight="true" outlineLevel="0" collapsed="false"/>
    <row r="375" customFormat="false" ht="15.75" hidden="false" customHeight="true" outlineLevel="0" collapsed="false"/>
    <row r="376" customFormat="false" ht="15.75" hidden="false" customHeight="true" outlineLevel="0" collapsed="false"/>
    <row r="377" customFormat="false" ht="15.75" hidden="false" customHeight="true" outlineLevel="0" collapsed="false"/>
    <row r="378" customFormat="false" ht="15.75" hidden="false" customHeight="true" outlineLevel="0" collapsed="false"/>
    <row r="379" customFormat="false" ht="15.75" hidden="false" customHeight="true" outlineLevel="0" collapsed="false"/>
    <row r="380" customFormat="false" ht="15.75" hidden="false" customHeight="true" outlineLevel="0" collapsed="false"/>
    <row r="381" customFormat="false" ht="15.75" hidden="false" customHeight="true" outlineLevel="0" collapsed="false"/>
    <row r="382" customFormat="false" ht="15.75" hidden="false" customHeight="true" outlineLevel="0" collapsed="false"/>
    <row r="383" customFormat="false" ht="15.75" hidden="false" customHeight="true" outlineLevel="0" collapsed="false"/>
    <row r="384" customFormat="false" ht="15.75" hidden="false" customHeight="true" outlineLevel="0" collapsed="false"/>
    <row r="385" customFormat="false" ht="15.75" hidden="false" customHeight="true" outlineLevel="0" collapsed="false"/>
    <row r="386" customFormat="false" ht="15.75" hidden="false" customHeight="true" outlineLevel="0" collapsed="false"/>
    <row r="387" customFormat="false" ht="15.75" hidden="false" customHeight="true" outlineLevel="0" collapsed="false"/>
    <row r="388" customFormat="false" ht="15.75" hidden="false" customHeight="true" outlineLevel="0" collapsed="false"/>
    <row r="389" customFormat="false" ht="15.75" hidden="false" customHeight="true" outlineLevel="0" collapsed="false"/>
    <row r="390" customFormat="false" ht="15.75" hidden="false" customHeight="true" outlineLevel="0" collapsed="false"/>
    <row r="391" customFormat="false" ht="15.75" hidden="false" customHeight="true" outlineLevel="0" collapsed="false"/>
    <row r="392" customFormat="false" ht="15.75" hidden="false" customHeight="true" outlineLevel="0" collapsed="false"/>
    <row r="393" customFormat="false" ht="15.75" hidden="false" customHeight="true" outlineLevel="0" collapsed="false"/>
    <row r="394" customFormat="false" ht="15.75" hidden="false" customHeight="true" outlineLevel="0" collapsed="false"/>
    <row r="395" customFormat="false" ht="15.75" hidden="false" customHeight="true" outlineLevel="0" collapsed="false"/>
    <row r="396" customFormat="false" ht="15.75" hidden="false" customHeight="true" outlineLevel="0" collapsed="false"/>
    <row r="397" customFormat="false" ht="15.75" hidden="false" customHeight="true" outlineLevel="0" collapsed="false"/>
    <row r="398" customFormat="false" ht="15.75" hidden="false" customHeight="true" outlineLevel="0" collapsed="false"/>
    <row r="399" customFormat="false" ht="15.75" hidden="false" customHeight="true" outlineLevel="0" collapsed="false"/>
    <row r="400" customFormat="false" ht="15.75" hidden="false" customHeight="true" outlineLevel="0" collapsed="false"/>
    <row r="401" customFormat="false" ht="15.75" hidden="false" customHeight="true" outlineLevel="0" collapsed="false"/>
    <row r="402" customFormat="false" ht="15.75" hidden="false" customHeight="true" outlineLevel="0" collapsed="false"/>
    <row r="403" customFormat="false" ht="15.75" hidden="false" customHeight="true" outlineLevel="0" collapsed="false"/>
    <row r="404" customFormat="false" ht="15.75" hidden="false" customHeight="true" outlineLevel="0" collapsed="false"/>
    <row r="405" customFormat="false" ht="15.75" hidden="false" customHeight="true" outlineLevel="0" collapsed="false"/>
    <row r="406" customFormat="false" ht="15.75" hidden="false" customHeight="true" outlineLevel="0" collapsed="false"/>
    <row r="407" customFormat="false" ht="15.75" hidden="false" customHeight="true" outlineLevel="0" collapsed="false"/>
    <row r="408" customFormat="false" ht="15.75" hidden="false" customHeight="true" outlineLevel="0" collapsed="false"/>
    <row r="409" customFormat="false" ht="15.75" hidden="false" customHeight="true" outlineLevel="0" collapsed="false"/>
    <row r="410" customFormat="false" ht="15.75" hidden="false" customHeight="true" outlineLevel="0" collapsed="false"/>
    <row r="411" customFormat="false" ht="15.75" hidden="false" customHeight="true" outlineLevel="0" collapsed="false"/>
    <row r="412" customFormat="false" ht="15.75" hidden="false" customHeight="true" outlineLevel="0" collapsed="false"/>
    <row r="413" customFormat="false" ht="15.75" hidden="false" customHeight="true" outlineLevel="0" collapsed="false"/>
    <row r="414" customFormat="false" ht="15.75" hidden="false" customHeight="true" outlineLevel="0" collapsed="false"/>
    <row r="415" customFormat="false" ht="15.75" hidden="false" customHeight="true" outlineLevel="0" collapsed="false"/>
    <row r="416" customFormat="false" ht="15.75" hidden="false" customHeight="true" outlineLevel="0" collapsed="false"/>
    <row r="417" customFormat="false" ht="15.75" hidden="false" customHeight="true" outlineLevel="0" collapsed="false"/>
    <row r="418" customFormat="false" ht="15.75" hidden="false" customHeight="true" outlineLevel="0" collapsed="false"/>
    <row r="419" customFormat="false" ht="15.75" hidden="false" customHeight="true" outlineLevel="0" collapsed="false"/>
    <row r="420" customFormat="false" ht="15.75" hidden="false" customHeight="true" outlineLevel="0" collapsed="false"/>
    <row r="421" customFormat="false" ht="15.75" hidden="false" customHeight="true" outlineLevel="0" collapsed="false"/>
    <row r="422" customFormat="false" ht="15.75" hidden="false" customHeight="true" outlineLevel="0" collapsed="false"/>
    <row r="423" customFormat="false" ht="15.75" hidden="false" customHeight="true" outlineLevel="0" collapsed="false"/>
    <row r="424" customFormat="false" ht="15.75" hidden="false" customHeight="true" outlineLevel="0" collapsed="false"/>
    <row r="425" customFormat="false" ht="15.75" hidden="false" customHeight="true" outlineLevel="0" collapsed="false"/>
    <row r="426" customFormat="false" ht="15.75" hidden="false" customHeight="true" outlineLevel="0" collapsed="false"/>
    <row r="427" customFormat="false" ht="15.75" hidden="false" customHeight="true" outlineLevel="0" collapsed="false"/>
    <row r="428" customFormat="false" ht="15.75" hidden="false" customHeight="true" outlineLevel="0" collapsed="false"/>
    <row r="429" customFormat="false" ht="15.75" hidden="false" customHeight="true" outlineLevel="0" collapsed="false"/>
    <row r="430" customFormat="false" ht="15.75" hidden="false" customHeight="true" outlineLevel="0" collapsed="false"/>
    <row r="431" customFormat="false" ht="15.75" hidden="false" customHeight="true" outlineLevel="0" collapsed="false"/>
    <row r="432" customFormat="false" ht="15.75" hidden="false" customHeight="true" outlineLevel="0" collapsed="false"/>
    <row r="433" customFormat="false" ht="15.75" hidden="false" customHeight="true" outlineLevel="0" collapsed="false"/>
    <row r="434" customFormat="false" ht="15.75" hidden="false" customHeight="true" outlineLevel="0" collapsed="false"/>
    <row r="435" customFormat="false" ht="15.75" hidden="false" customHeight="true" outlineLevel="0" collapsed="false"/>
    <row r="436" customFormat="false" ht="15.75" hidden="false" customHeight="true" outlineLevel="0" collapsed="false"/>
    <row r="437" customFormat="false" ht="15.75" hidden="false" customHeight="true" outlineLevel="0" collapsed="false"/>
    <row r="438" customFormat="false" ht="15.75" hidden="false" customHeight="true" outlineLevel="0" collapsed="false"/>
    <row r="439" customFormat="false" ht="15.75" hidden="false" customHeight="true" outlineLevel="0" collapsed="false"/>
    <row r="440" customFormat="false" ht="15.75" hidden="false" customHeight="true" outlineLevel="0" collapsed="false"/>
    <row r="441" customFormat="false" ht="15.75" hidden="false" customHeight="true" outlineLevel="0" collapsed="false"/>
    <row r="442" customFormat="false" ht="15.75" hidden="false" customHeight="true" outlineLevel="0" collapsed="false"/>
    <row r="443" customFormat="false" ht="15.75" hidden="false" customHeight="true" outlineLevel="0" collapsed="false"/>
    <row r="444" customFormat="false" ht="15.75" hidden="false" customHeight="true" outlineLevel="0" collapsed="false"/>
    <row r="445" customFormat="false" ht="15.75" hidden="false" customHeight="true" outlineLevel="0" collapsed="false"/>
    <row r="446" customFormat="false" ht="15.75" hidden="false" customHeight="true" outlineLevel="0" collapsed="false"/>
    <row r="447" customFormat="false" ht="15.75" hidden="false" customHeight="true" outlineLevel="0" collapsed="false"/>
    <row r="448" customFormat="false" ht="15.75" hidden="false" customHeight="true" outlineLevel="0" collapsed="false"/>
    <row r="449" customFormat="false" ht="15.75" hidden="false" customHeight="true" outlineLevel="0" collapsed="false"/>
    <row r="450" customFormat="false" ht="15.75" hidden="false" customHeight="true" outlineLevel="0" collapsed="false"/>
    <row r="451" customFormat="false" ht="15.75" hidden="false" customHeight="true" outlineLevel="0" collapsed="false"/>
    <row r="452" customFormat="false" ht="15.75" hidden="false" customHeight="true" outlineLevel="0" collapsed="false"/>
    <row r="453" customFormat="false" ht="15.75" hidden="false" customHeight="true" outlineLevel="0" collapsed="false"/>
    <row r="454" customFormat="false" ht="15.75" hidden="false" customHeight="true" outlineLevel="0" collapsed="false"/>
    <row r="455" customFormat="false" ht="15.75" hidden="false" customHeight="true" outlineLevel="0" collapsed="false"/>
    <row r="456" customFormat="false" ht="15.75" hidden="false" customHeight="true" outlineLevel="0" collapsed="false"/>
    <row r="457" customFormat="false" ht="15.75" hidden="false" customHeight="true" outlineLevel="0" collapsed="false"/>
    <row r="458" customFormat="false" ht="15.75" hidden="false" customHeight="true" outlineLevel="0" collapsed="false"/>
    <row r="459" customFormat="false" ht="15.75" hidden="false" customHeight="true" outlineLevel="0" collapsed="false"/>
    <row r="460" customFormat="false" ht="15.75" hidden="false" customHeight="true" outlineLevel="0" collapsed="false"/>
    <row r="461" customFormat="false" ht="15.75" hidden="false" customHeight="true" outlineLevel="0" collapsed="false"/>
    <row r="462" customFormat="false" ht="15.75" hidden="false" customHeight="true" outlineLevel="0" collapsed="false"/>
    <row r="463" customFormat="false" ht="15.75" hidden="false" customHeight="true" outlineLevel="0" collapsed="false"/>
    <row r="464" customFormat="false" ht="15.75" hidden="false" customHeight="true" outlineLevel="0" collapsed="false"/>
    <row r="465" customFormat="false" ht="15.75" hidden="false" customHeight="true" outlineLevel="0" collapsed="false"/>
    <row r="466" customFormat="false" ht="15.75" hidden="false" customHeight="true" outlineLevel="0" collapsed="false"/>
    <row r="467" customFormat="false" ht="15.75" hidden="false" customHeight="true" outlineLevel="0" collapsed="false"/>
    <row r="468" customFormat="false" ht="15.75" hidden="false" customHeight="true" outlineLevel="0" collapsed="false"/>
    <row r="469" customFormat="false" ht="15.75" hidden="false" customHeight="true" outlineLevel="0" collapsed="false"/>
    <row r="470" customFormat="false" ht="15.75" hidden="false" customHeight="true" outlineLevel="0" collapsed="false"/>
    <row r="471" customFormat="false" ht="15.75" hidden="false" customHeight="true" outlineLevel="0" collapsed="false"/>
    <row r="472" customFormat="false" ht="15.75" hidden="false" customHeight="true" outlineLevel="0" collapsed="false"/>
    <row r="473" customFormat="false" ht="15.75" hidden="false" customHeight="true" outlineLevel="0" collapsed="false"/>
    <row r="474" customFormat="false" ht="15.75" hidden="false" customHeight="true" outlineLevel="0" collapsed="false"/>
    <row r="475" customFormat="false" ht="15.75" hidden="false" customHeight="true" outlineLevel="0" collapsed="false"/>
    <row r="476" customFormat="false" ht="15.75" hidden="false" customHeight="true" outlineLevel="0" collapsed="false"/>
    <row r="477" customFormat="false" ht="15.75" hidden="false" customHeight="true" outlineLevel="0" collapsed="false"/>
    <row r="478" customFormat="false" ht="15.75" hidden="false" customHeight="true" outlineLevel="0" collapsed="false"/>
    <row r="479" customFormat="false" ht="15.75" hidden="false" customHeight="true" outlineLevel="0" collapsed="false"/>
    <row r="480" customFormat="false" ht="15.75" hidden="false" customHeight="true" outlineLevel="0" collapsed="false"/>
    <row r="481" customFormat="false" ht="15.75" hidden="false" customHeight="true" outlineLevel="0" collapsed="false"/>
    <row r="482" customFormat="false" ht="15.75" hidden="false" customHeight="true" outlineLevel="0" collapsed="false"/>
    <row r="483" customFormat="false" ht="15.75" hidden="false" customHeight="true" outlineLevel="0" collapsed="false"/>
    <row r="484" customFormat="false" ht="15.75" hidden="false" customHeight="true" outlineLevel="0" collapsed="false"/>
    <row r="485" customFormat="false" ht="15.75" hidden="false" customHeight="true" outlineLevel="0" collapsed="false"/>
    <row r="486" customFormat="false" ht="15.75" hidden="false" customHeight="true" outlineLevel="0" collapsed="false"/>
    <row r="487" customFormat="false" ht="15.75" hidden="false" customHeight="true" outlineLevel="0" collapsed="false"/>
    <row r="488" customFormat="false" ht="15.75" hidden="false" customHeight="true" outlineLevel="0" collapsed="false"/>
    <row r="489" customFormat="false" ht="15.75" hidden="false" customHeight="true" outlineLevel="0" collapsed="false"/>
    <row r="490" customFormat="false" ht="15.75" hidden="false" customHeight="true" outlineLevel="0" collapsed="false"/>
    <row r="491" customFormat="false" ht="15.75" hidden="false" customHeight="true" outlineLevel="0" collapsed="false"/>
    <row r="492" customFormat="false" ht="15.75" hidden="false" customHeight="true" outlineLevel="0" collapsed="false"/>
    <row r="493" customFormat="false" ht="15.75" hidden="false" customHeight="true" outlineLevel="0" collapsed="false"/>
    <row r="494" customFormat="false" ht="15.75" hidden="false" customHeight="true" outlineLevel="0" collapsed="false"/>
    <row r="495" customFormat="false" ht="15.75" hidden="false" customHeight="true" outlineLevel="0" collapsed="false"/>
    <row r="496" customFormat="false" ht="15.75" hidden="false" customHeight="true" outlineLevel="0" collapsed="false"/>
    <row r="497" customFormat="false" ht="15.75" hidden="false" customHeight="true" outlineLevel="0" collapsed="false"/>
    <row r="498" customFormat="false" ht="15.75" hidden="false" customHeight="true" outlineLevel="0" collapsed="false"/>
    <row r="499" customFormat="false" ht="15.75" hidden="false" customHeight="true" outlineLevel="0" collapsed="false"/>
    <row r="500" customFormat="false" ht="15.75" hidden="false" customHeight="true" outlineLevel="0" collapsed="false"/>
    <row r="501" customFormat="false" ht="15.75" hidden="false" customHeight="true" outlineLevel="0" collapsed="false"/>
    <row r="502" customFormat="false" ht="15.75" hidden="false" customHeight="true" outlineLevel="0" collapsed="false"/>
    <row r="503" customFormat="false" ht="15.75" hidden="false" customHeight="true" outlineLevel="0" collapsed="false"/>
    <row r="504" customFormat="false" ht="15.75" hidden="false" customHeight="true" outlineLevel="0" collapsed="false"/>
    <row r="505" customFormat="false" ht="15.75" hidden="false" customHeight="true" outlineLevel="0" collapsed="false"/>
    <row r="506" customFormat="false" ht="15.75" hidden="false" customHeight="true" outlineLevel="0" collapsed="false"/>
    <row r="507" customFormat="false" ht="15.75" hidden="false" customHeight="true" outlineLevel="0" collapsed="false"/>
    <row r="508" customFormat="false" ht="15.75" hidden="false" customHeight="true" outlineLevel="0" collapsed="false"/>
    <row r="509" customFormat="false" ht="15.75" hidden="false" customHeight="true" outlineLevel="0" collapsed="false"/>
    <row r="510" customFormat="false" ht="15.75" hidden="false" customHeight="true" outlineLevel="0" collapsed="false"/>
    <row r="511" customFormat="false" ht="15.75" hidden="false" customHeight="true" outlineLevel="0" collapsed="false"/>
    <row r="512" customFormat="false" ht="15.75" hidden="false" customHeight="true" outlineLevel="0" collapsed="false"/>
    <row r="513" customFormat="false" ht="15.75" hidden="false" customHeight="true" outlineLevel="0" collapsed="false"/>
    <row r="514" customFormat="false" ht="15.75" hidden="false" customHeight="true" outlineLevel="0" collapsed="false"/>
    <row r="515" customFormat="false" ht="15.75" hidden="false" customHeight="true" outlineLevel="0" collapsed="false"/>
    <row r="516" customFormat="false" ht="15.75" hidden="false" customHeight="true" outlineLevel="0" collapsed="false"/>
    <row r="517" customFormat="false" ht="15.75" hidden="false" customHeight="true" outlineLevel="0" collapsed="false"/>
    <row r="518" customFormat="false" ht="15.75" hidden="false" customHeight="true" outlineLevel="0" collapsed="false"/>
    <row r="519" customFormat="false" ht="15.75" hidden="false" customHeight="true" outlineLevel="0" collapsed="false"/>
    <row r="520" customFormat="false" ht="15.75" hidden="false" customHeight="true" outlineLevel="0" collapsed="false"/>
    <row r="521" customFormat="false" ht="15.75" hidden="false" customHeight="true" outlineLevel="0" collapsed="false"/>
    <row r="522" customFormat="false" ht="15.75" hidden="false" customHeight="true" outlineLevel="0" collapsed="false"/>
    <row r="523" customFormat="false" ht="15.75" hidden="false" customHeight="true" outlineLevel="0" collapsed="false"/>
    <row r="524" customFormat="false" ht="15.75" hidden="false" customHeight="true" outlineLevel="0" collapsed="false"/>
    <row r="525" customFormat="false" ht="15.75" hidden="false" customHeight="true" outlineLevel="0" collapsed="false"/>
    <row r="526" customFormat="false" ht="15.75" hidden="false" customHeight="true" outlineLevel="0" collapsed="false"/>
    <row r="527" customFormat="false" ht="15.75" hidden="false" customHeight="true" outlineLevel="0" collapsed="false"/>
    <row r="528" customFormat="false" ht="15.75" hidden="false" customHeight="true" outlineLevel="0" collapsed="false"/>
    <row r="529" customFormat="false" ht="15.75" hidden="false" customHeight="true" outlineLevel="0" collapsed="false"/>
    <row r="530" customFormat="false" ht="15.75" hidden="false" customHeight="true" outlineLevel="0" collapsed="false"/>
    <row r="531" customFormat="false" ht="15.75" hidden="false" customHeight="true" outlineLevel="0" collapsed="false"/>
    <row r="532" customFormat="false" ht="15.75" hidden="false" customHeight="true" outlineLevel="0" collapsed="false"/>
    <row r="533" customFormat="false" ht="15.75" hidden="false" customHeight="true" outlineLevel="0" collapsed="false"/>
    <row r="534" customFormat="false" ht="15.75" hidden="false" customHeight="true" outlineLevel="0" collapsed="false"/>
    <row r="535" customFormat="false" ht="15.75" hidden="false" customHeight="true" outlineLevel="0" collapsed="false"/>
    <row r="536" customFormat="false" ht="15.75" hidden="false" customHeight="true" outlineLevel="0" collapsed="false"/>
    <row r="537" customFormat="false" ht="15.75" hidden="false" customHeight="true" outlineLevel="0" collapsed="false"/>
    <row r="538" customFormat="false" ht="15.75" hidden="false" customHeight="true" outlineLevel="0" collapsed="false"/>
    <row r="539" customFormat="false" ht="15.75" hidden="false" customHeight="true" outlineLevel="0" collapsed="false"/>
    <row r="540" customFormat="false" ht="15.75" hidden="false" customHeight="true" outlineLevel="0" collapsed="false"/>
    <row r="541" customFormat="false" ht="15.75" hidden="false" customHeight="true" outlineLevel="0" collapsed="false"/>
    <row r="542" customFormat="false" ht="15.75" hidden="false" customHeight="true" outlineLevel="0" collapsed="false"/>
    <row r="543" customFormat="false" ht="15.75" hidden="false" customHeight="true" outlineLevel="0" collapsed="false"/>
    <row r="544" customFormat="false" ht="15.75" hidden="false" customHeight="true" outlineLevel="0" collapsed="false"/>
    <row r="545" customFormat="false" ht="15.75" hidden="false" customHeight="true" outlineLevel="0" collapsed="false"/>
    <row r="546" customFormat="false" ht="15.75" hidden="false" customHeight="true" outlineLevel="0" collapsed="false"/>
    <row r="547" customFormat="false" ht="15.75" hidden="false" customHeight="true" outlineLevel="0" collapsed="false"/>
    <row r="548" customFormat="false" ht="15.75" hidden="false" customHeight="true" outlineLevel="0" collapsed="false"/>
    <row r="549" customFormat="false" ht="15.75" hidden="false" customHeight="true" outlineLevel="0" collapsed="false"/>
    <row r="550" customFormat="false" ht="15.75" hidden="false" customHeight="true" outlineLevel="0" collapsed="false"/>
    <row r="551" customFormat="false" ht="15.75" hidden="false" customHeight="true" outlineLevel="0" collapsed="false"/>
    <row r="552" customFormat="false" ht="15.75" hidden="false" customHeight="true" outlineLevel="0" collapsed="false"/>
    <row r="553" customFormat="false" ht="15.75" hidden="false" customHeight="true" outlineLevel="0" collapsed="false"/>
    <row r="554" customFormat="false" ht="15.75" hidden="false" customHeight="true" outlineLevel="0" collapsed="false"/>
    <row r="555" customFormat="false" ht="15.75" hidden="false" customHeight="true" outlineLevel="0" collapsed="false"/>
    <row r="556" customFormat="false" ht="15.75" hidden="false" customHeight="true" outlineLevel="0" collapsed="false"/>
    <row r="557" customFormat="false" ht="15.75" hidden="false" customHeight="true" outlineLevel="0" collapsed="false"/>
    <row r="558" customFormat="false" ht="15.75" hidden="false" customHeight="true" outlineLevel="0" collapsed="false"/>
    <row r="559" customFormat="false" ht="15.75" hidden="false" customHeight="true" outlineLevel="0" collapsed="false"/>
    <row r="560" customFormat="false" ht="15.75" hidden="false" customHeight="true" outlineLevel="0" collapsed="false"/>
    <row r="561" customFormat="false" ht="15.75" hidden="false" customHeight="true" outlineLevel="0" collapsed="false"/>
    <row r="562" customFormat="false" ht="15.75" hidden="false" customHeight="true" outlineLevel="0" collapsed="false"/>
    <row r="563" customFormat="false" ht="15.75" hidden="false" customHeight="true" outlineLevel="0" collapsed="false"/>
    <row r="564" customFormat="false" ht="15.75" hidden="false" customHeight="true" outlineLevel="0" collapsed="false"/>
    <row r="565" customFormat="false" ht="15.75" hidden="false" customHeight="true" outlineLevel="0" collapsed="false"/>
    <row r="566" customFormat="false" ht="15.75" hidden="false" customHeight="true" outlineLevel="0" collapsed="false"/>
    <row r="567" customFormat="false" ht="15.75" hidden="false" customHeight="true" outlineLevel="0" collapsed="false"/>
    <row r="568" customFormat="false" ht="15.75" hidden="false" customHeight="true" outlineLevel="0" collapsed="false"/>
    <row r="569" customFormat="false" ht="15.75" hidden="false" customHeight="true" outlineLevel="0" collapsed="false"/>
    <row r="570" customFormat="false" ht="15.75" hidden="false" customHeight="true" outlineLevel="0" collapsed="false"/>
    <row r="571" customFormat="false" ht="15.75" hidden="false" customHeight="true" outlineLevel="0" collapsed="false"/>
    <row r="572" customFormat="false" ht="15.75" hidden="false" customHeight="true" outlineLevel="0" collapsed="false"/>
    <row r="573" customFormat="false" ht="15.75" hidden="false" customHeight="true" outlineLevel="0" collapsed="false"/>
    <row r="574" customFormat="false" ht="15.75" hidden="false" customHeight="true" outlineLevel="0" collapsed="false"/>
    <row r="575" customFormat="false" ht="15.75" hidden="false" customHeight="true" outlineLevel="0" collapsed="false"/>
    <row r="576" customFormat="false" ht="15.75" hidden="false" customHeight="true" outlineLevel="0" collapsed="false"/>
    <row r="577" customFormat="false" ht="15.75" hidden="false" customHeight="true" outlineLevel="0" collapsed="false"/>
    <row r="578" customFormat="false" ht="15.75" hidden="false" customHeight="true" outlineLevel="0" collapsed="false"/>
    <row r="579" customFormat="false" ht="15.75" hidden="false" customHeight="true" outlineLevel="0" collapsed="false"/>
    <row r="580" customFormat="false" ht="15.75" hidden="false" customHeight="true" outlineLevel="0" collapsed="false"/>
    <row r="581" customFormat="false" ht="15.75" hidden="false" customHeight="true" outlineLevel="0" collapsed="false"/>
    <row r="582" customFormat="false" ht="15.75" hidden="false" customHeight="true" outlineLevel="0" collapsed="false"/>
    <row r="583" customFormat="false" ht="15.75" hidden="false" customHeight="true" outlineLevel="0" collapsed="false"/>
    <row r="584" customFormat="false" ht="15.75" hidden="false" customHeight="true" outlineLevel="0" collapsed="false"/>
    <row r="585" customFormat="false" ht="15.75" hidden="false" customHeight="true" outlineLevel="0" collapsed="false"/>
    <row r="586" customFormat="false" ht="15.75" hidden="false" customHeight="true" outlineLevel="0" collapsed="false"/>
    <row r="587" customFormat="false" ht="15.75" hidden="false" customHeight="true" outlineLevel="0" collapsed="false"/>
    <row r="588" customFormat="false" ht="15.75" hidden="false" customHeight="true" outlineLevel="0" collapsed="false"/>
    <row r="589" customFormat="false" ht="15.75" hidden="false" customHeight="true" outlineLevel="0" collapsed="false"/>
    <row r="590" customFormat="false" ht="15.75" hidden="false" customHeight="true" outlineLevel="0" collapsed="false"/>
    <row r="591" customFormat="false" ht="15.75" hidden="false" customHeight="true" outlineLevel="0" collapsed="false"/>
    <row r="592" customFormat="false" ht="15.75" hidden="false" customHeight="true" outlineLevel="0" collapsed="false"/>
    <row r="593" customFormat="false" ht="15.75" hidden="false" customHeight="true" outlineLevel="0" collapsed="false"/>
    <row r="594" customFormat="false" ht="15.75" hidden="false" customHeight="true" outlineLevel="0" collapsed="false"/>
    <row r="595" customFormat="false" ht="15.75" hidden="false" customHeight="true" outlineLevel="0" collapsed="false"/>
    <row r="596" customFormat="false" ht="15.75" hidden="false" customHeight="true" outlineLevel="0" collapsed="false"/>
    <row r="597" customFormat="false" ht="15.75" hidden="false" customHeight="true" outlineLevel="0" collapsed="false"/>
    <row r="598" customFormat="false" ht="15.75" hidden="false" customHeight="true" outlineLevel="0" collapsed="false"/>
    <row r="599" customFormat="false" ht="15.75" hidden="false" customHeight="true" outlineLevel="0" collapsed="false"/>
    <row r="600" customFormat="false" ht="15.75" hidden="false" customHeight="true" outlineLevel="0" collapsed="false"/>
    <row r="601" customFormat="false" ht="15.75" hidden="false" customHeight="true" outlineLevel="0" collapsed="false"/>
    <row r="602" customFormat="false" ht="15.75" hidden="false" customHeight="true" outlineLevel="0" collapsed="false"/>
    <row r="603" customFormat="false" ht="15.75" hidden="false" customHeight="true" outlineLevel="0" collapsed="false"/>
    <row r="604" customFormat="false" ht="15.75" hidden="false" customHeight="true" outlineLevel="0" collapsed="false"/>
    <row r="605" customFormat="false" ht="15.75" hidden="false" customHeight="true" outlineLevel="0" collapsed="false"/>
    <row r="606" customFormat="false" ht="15.75" hidden="false" customHeight="true" outlineLevel="0" collapsed="false"/>
    <row r="607" customFormat="false" ht="15.75" hidden="false" customHeight="true" outlineLevel="0" collapsed="false"/>
    <row r="608" customFormat="false" ht="15.75" hidden="false" customHeight="true" outlineLevel="0" collapsed="false"/>
    <row r="609" customFormat="false" ht="15.75" hidden="false" customHeight="true" outlineLevel="0" collapsed="false"/>
    <row r="610" customFormat="false" ht="15.75" hidden="false" customHeight="true" outlineLevel="0" collapsed="false"/>
    <row r="611" customFormat="false" ht="15.75" hidden="false" customHeight="true" outlineLevel="0" collapsed="false"/>
    <row r="612" customFormat="false" ht="15.75" hidden="false" customHeight="true" outlineLevel="0" collapsed="false"/>
    <row r="613" customFormat="false" ht="15.75" hidden="false" customHeight="true" outlineLevel="0" collapsed="false"/>
    <row r="614" customFormat="false" ht="15.75" hidden="false" customHeight="true" outlineLevel="0" collapsed="false"/>
    <row r="615" customFormat="false" ht="15.75" hidden="false" customHeight="true" outlineLevel="0" collapsed="false"/>
    <row r="616" customFormat="false" ht="15.75" hidden="false" customHeight="true" outlineLevel="0" collapsed="false"/>
    <row r="617" customFormat="false" ht="15.75" hidden="false" customHeight="true" outlineLevel="0" collapsed="false"/>
    <row r="618" customFormat="false" ht="15.75" hidden="false" customHeight="true" outlineLevel="0" collapsed="false"/>
    <row r="619" customFormat="false" ht="15.75" hidden="false" customHeight="true" outlineLevel="0" collapsed="false"/>
    <row r="620" customFormat="false" ht="15.75" hidden="false" customHeight="true" outlineLevel="0" collapsed="false"/>
    <row r="621" customFormat="false" ht="15.75" hidden="false" customHeight="true" outlineLevel="0" collapsed="false"/>
    <row r="622" customFormat="false" ht="15.75" hidden="false" customHeight="true" outlineLevel="0" collapsed="false"/>
    <row r="623" customFormat="false" ht="15.75" hidden="false" customHeight="true" outlineLevel="0" collapsed="false"/>
    <row r="624" customFormat="false" ht="15.75" hidden="false" customHeight="true" outlineLevel="0" collapsed="false"/>
    <row r="625" customFormat="false" ht="15.75" hidden="false" customHeight="true" outlineLevel="0" collapsed="false"/>
    <row r="626" customFormat="false" ht="15.75" hidden="false" customHeight="true" outlineLevel="0" collapsed="false"/>
    <row r="627" customFormat="false" ht="15.75" hidden="false" customHeight="true" outlineLevel="0" collapsed="false"/>
    <row r="628" customFormat="false" ht="15.75" hidden="false" customHeight="true" outlineLevel="0" collapsed="false"/>
    <row r="629" customFormat="false" ht="15.75" hidden="false" customHeight="true" outlineLevel="0" collapsed="false"/>
    <row r="630" customFormat="false" ht="15.75" hidden="false" customHeight="true" outlineLevel="0" collapsed="false"/>
    <row r="631" customFormat="false" ht="15.75" hidden="false" customHeight="true" outlineLevel="0" collapsed="false"/>
    <row r="632" customFormat="false" ht="15.75" hidden="false" customHeight="true" outlineLevel="0" collapsed="false"/>
    <row r="633" customFormat="false" ht="15.75" hidden="false" customHeight="true" outlineLevel="0" collapsed="false"/>
    <row r="634" customFormat="false" ht="15.75" hidden="false" customHeight="true" outlineLevel="0" collapsed="false"/>
    <row r="635" customFormat="false" ht="15.75" hidden="false" customHeight="true" outlineLevel="0" collapsed="false"/>
    <row r="636" customFormat="false" ht="15.75" hidden="false" customHeight="true" outlineLevel="0" collapsed="false"/>
    <row r="637" customFormat="false" ht="15.75" hidden="false" customHeight="true" outlineLevel="0" collapsed="false"/>
    <row r="638" customFormat="false" ht="15.75" hidden="false" customHeight="true" outlineLevel="0" collapsed="false"/>
    <row r="639" customFormat="false" ht="15.75" hidden="false" customHeight="true" outlineLevel="0" collapsed="false"/>
    <row r="640" customFormat="false" ht="15.75" hidden="false" customHeight="true" outlineLevel="0" collapsed="false"/>
    <row r="641" customFormat="false" ht="15.75" hidden="false" customHeight="true" outlineLevel="0" collapsed="false"/>
    <row r="642" customFormat="false" ht="15.75" hidden="false" customHeight="true" outlineLevel="0" collapsed="false"/>
    <row r="643" customFormat="false" ht="15.75" hidden="false" customHeight="true" outlineLevel="0" collapsed="false"/>
    <row r="644" customFormat="false" ht="15.75" hidden="false" customHeight="true" outlineLevel="0" collapsed="false"/>
    <row r="645" customFormat="false" ht="15.75" hidden="false" customHeight="true" outlineLevel="0" collapsed="false"/>
    <row r="646" customFormat="false" ht="15.75" hidden="false" customHeight="true" outlineLevel="0" collapsed="false"/>
    <row r="647" customFormat="false" ht="15.75" hidden="false" customHeight="true" outlineLevel="0" collapsed="false"/>
    <row r="648" customFormat="false" ht="15.75" hidden="false" customHeight="true" outlineLevel="0" collapsed="false"/>
    <row r="649" customFormat="false" ht="15.75" hidden="false" customHeight="true" outlineLevel="0" collapsed="false"/>
    <row r="650" customFormat="false" ht="15.75" hidden="false" customHeight="true" outlineLevel="0" collapsed="false"/>
    <row r="651" customFormat="false" ht="15.75" hidden="false" customHeight="true" outlineLevel="0" collapsed="false"/>
    <row r="652" customFormat="false" ht="15.75" hidden="false" customHeight="true" outlineLevel="0" collapsed="false"/>
    <row r="653" customFormat="false" ht="15.75" hidden="false" customHeight="true" outlineLevel="0" collapsed="false"/>
    <row r="654" customFormat="false" ht="15.75" hidden="false" customHeight="true" outlineLevel="0" collapsed="false"/>
    <row r="655" customFormat="false" ht="15.75" hidden="false" customHeight="true" outlineLevel="0" collapsed="false"/>
    <row r="656" customFormat="false" ht="15.75" hidden="false" customHeight="true" outlineLevel="0" collapsed="false"/>
    <row r="657" customFormat="false" ht="15.75" hidden="false" customHeight="true" outlineLevel="0" collapsed="false"/>
    <row r="658" customFormat="false" ht="15.75" hidden="false" customHeight="true" outlineLevel="0" collapsed="false"/>
    <row r="659" customFormat="false" ht="15.75" hidden="false" customHeight="true" outlineLevel="0" collapsed="false"/>
    <row r="660" customFormat="false" ht="15.75" hidden="false" customHeight="true" outlineLevel="0" collapsed="false"/>
    <row r="661" customFormat="false" ht="15.75" hidden="false" customHeight="true" outlineLevel="0" collapsed="false"/>
    <row r="662" customFormat="false" ht="15.75" hidden="false" customHeight="true" outlineLevel="0" collapsed="false"/>
    <row r="663" customFormat="false" ht="15.75" hidden="false" customHeight="true" outlineLevel="0" collapsed="false"/>
    <row r="664" customFormat="false" ht="15.75" hidden="false" customHeight="true" outlineLevel="0" collapsed="false"/>
    <row r="665" customFormat="false" ht="15.75" hidden="false" customHeight="true" outlineLevel="0" collapsed="false"/>
    <row r="666" customFormat="false" ht="15.75" hidden="false" customHeight="true" outlineLevel="0" collapsed="false"/>
    <row r="667" customFormat="false" ht="15.75" hidden="false" customHeight="true" outlineLevel="0" collapsed="false"/>
    <row r="668" customFormat="false" ht="15.75" hidden="false" customHeight="true" outlineLevel="0" collapsed="false"/>
    <row r="669" customFormat="false" ht="15.75" hidden="false" customHeight="true" outlineLevel="0" collapsed="false"/>
    <row r="670" customFormat="false" ht="15.75" hidden="false" customHeight="true" outlineLevel="0" collapsed="false"/>
    <row r="671" customFormat="false" ht="15.75" hidden="false" customHeight="true" outlineLevel="0" collapsed="false"/>
    <row r="672" customFormat="false" ht="15.75" hidden="false" customHeight="true" outlineLevel="0" collapsed="false"/>
    <row r="673" customFormat="false" ht="15.75" hidden="false" customHeight="true" outlineLevel="0" collapsed="false"/>
    <row r="674" customFormat="false" ht="15.75" hidden="false" customHeight="true" outlineLevel="0" collapsed="false"/>
    <row r="675" customFormat="false" ht="15.75" hidden="false" customHeight="true" outlineLevel="0" collapsed="false"/>
    <row r="676" customFormat="false" ht="15.75" hidden="false" customHeight="true" outlineLevel="0" collapsed="false"/>
    <row r="677" customFormat="false" ht="15.75" hidden="false" customHeight="true" outlineLevel="0" collapsed="false"/>
    <row r="678" customFormat="false" ht="15.75" hidden="false" customHeight="true" outlineLevel="0" collapsed="false"/>
    <row r="679" customFormat="false" ht="15.75" hidden="false" customHeight="true" outlineLevel="0" collapsed="false"/>
    <row r="680" customFormat="false" ht="15.75" hidden="false" customHeight="true" outlineLevel="0" collapsed="false"/>
    <row r="681" customFormat="false" ht="15.75" hidden="false" customHeight="true" outlineLevel="0" collapsed="false"/>
    <row r="682" customFormat="false" ht="15.75" hidden="false" customHeight="true" outlineLevel="0" collapsed="false"/>
    <row r="683" customFormat="false" ht="15.75" hidden="false" customHeight="true" outlineLevel="0" collapsed="false"/>
    <row r="684" customFormat="false" ht="15.75" hidden="false" customHeight="true" outlineLevel="0" collapsed="false"/>
    <row r="685" customFormat="false" ht="15.75" hidden="false" customHeight="true" outlineLevel="0" collapsed="false"/>
    <row r="686" customFormat="false" ht="15.75" hidden="false" customHeight="true" outlineLevel="0" collapsed="false"/>
    <row r="687" customFormat="false" ht="15.75" hidden="false" customHeight="true" outlineLevel="0" collapsed="false"/>
    <row r="688" customFormat="false" ht="15.75" hidden="false" customHeight="true" outlineLevel="0" collapsed="false"/>
    <row r="689" customFormat="false" ht="15.75" hidden="false" customHeight="true" outlineLevel="0" collapsed="false"/>
    <row r="690" customFormat="false" ht="15.75" hidden="false" customHeight="true" outlineLevel="0" collapsed="false"/>
    <row r="691" customFormat="false" ht="15.75" hidden="false" customHeight="true" outlineLevel="0" collapsed="false"/>
    <row r="692" customFormat="false" ht="15.75" hidden="false" customHeight="true" outlineLevel="0" collapsed="false"/>
    <row r="693" customFormat="false" ht="15.75" hidden="false" customHeight="true" outlineLevel="0" collapsed="false"/>
    <row r="694" customFormat="false" ht="15.75" hidden="false" customHeight="true" outlineLevel="0" collapsed="false"/>
    <row r="695" customFormat="false" ht="15.75" hidden="false" customHeight="true" outlineLevel="0" collapsed="false"/>
    <row r="696" customFormat="false" ht="15.75" hidden="false" customHeight="true" outlineLevel="0" collapsed="false"/>
    <row r="697" customFormat="false" ht="15.75" hidden="false" customHeight="true" outlineLevel="0" collapsed="false"/>
    <row r="698" customFormat="false" ht="15.75" hidden="false" customHeight="true" outlineLevel="0" collapsed="false"/>
    <row r="699" customFormat="false" ht="15.75" hidden="false" customHeight="true" outlineLevel="0" collapsed="false"/>
    <row r="700" customFormat="false" ht="15.75" hidden="false" customHeight="true" outlineLevel="0" collapsed="false"/>
    <row r="701" customFormat="false" ht="15.75" hidden="false" customHeight="true" outlineLevel="0" collapsed="false"/>
    <row r="702" customFormat="false" ht="15.75" hidden="false" customHeight="true" outlineLevel="0" collapsed="false"/>
    <row r="703" customFormat="false" ht="15.75" hidden="false" customHeight="true" outlineLevel="0" collapsed="false"/>
    <row r="704" customFormat="false" ht="15.75" hidden="false" customHeight="true" outlineLevel="0" collapsed="false"/>
    <row r="705" customFormat="false" ht="15.75" hidden="false" customHeight="true" outlineLevel="0" collapsed="false"/>
    <row r="706" customFormat="false" ht="15.75" hidden="false" customHeight="true" outlineLevel="0" collapsed="false"/>
    <row r="707" customFormat="false" ht="15.75" hidden="false" customHeight="true" outlineLevel="0" collapsed="false"/>
    <row r="708" customFormat="false" ht="15.75" hidden="false" customHeight="true" outlineLevel="0" collapsed="false"/>
    <row r="709" customFormat="false" ht="15.75" hidden="false" customHeight="true" outlineLevel="0" collapsed="false"/>
    <row r="710" customFormat="false" ht="15.75" hidden="false" customHeight="true" outlineLevel="0" collapsed="false"/>
    <row r="711" customFormat="false" ht="15.75" hidden="false" customHeight="true" outlineLevel="0" collapsed="false"/>
    <row r="712" customFormat="false" ht="15.75" hidden="false" customHeight="true" outlineLevel="0" collapsed="false"/>
    <row r="713" customFormat="false" ht="15.75" hidden="false" customHeight="true" outlineLevel="0" collapsed="false"/>
    <row r="714" customFormat="false" ht="15.75" hidden="false" customHeight="true" outlineLevel="0" collapsed="false"/>
    <row r="715" customFormat="false" ht="15.75" hidden="false" customHeight="true" outlineLevel="0" collapsed="false"/>
    <row r="716" customFormat="false" ht="15.75" hidden="false" customHeight="true" outlineLevel="0" collapsed="false"/>
    <row r="717" customFormat="false" ht="15.75" hidden="false" customHeight="true" outlineLevel="0" collapsed="false"/>
    <row r="718" customFormat="false" ht="15.75" hidden="false" customHeight="true" outlineLevel="0" collapsed="false"/>
    <row r="719" customFormat="false" ht="15.75" hidden="false" customHeight="true" outlineLevel="0" collapsed="false"/>
    <row r="720" customFormat="false" ht="15.75" hidden="false" customHeight="true" outlineLevel="0" collapsed="false"/>
    <row r="721" customFormat="false" ht="15.75" hidden="false" customHeight="true" outlineLevel="0" collapsed="false"/>
    <row r="722" customFormat="false" ht="15.75" hidden="false" customHeight="true" outlineLevel="0" collapsed="false"/>
    <row r="723" customFormat="false" ht="15.75" hidden="false" customHeight="true" outlineLevel="0" collapsed="false"/>
    <row r="724" customFormat="false" ht="15.75" hidden="false" customHeight="true" outlineLevel="0" collapsed="false"/>
    <row r="725" customFormat="false" ht="15.75" hidden="false" customHeight="true" outlineLevel="0" collapsed="false"/>
    <row r="726" customFormat="false" ht="15.75" hidden="false" customHeight="true" outlineLevel="0" collapsed="false"/>
    <row r="727" customFormat="false" ht="15.75" hidden="false" customHeight="true" outlineLevel="0" collapsed="false"/>
    <row r="728" customFormat="false" ht="15.75" hidden="false" customHeight="true" outlineLevel="0" collapsed="false"/>
    <row r="729" customFormat="false" ht="15.75" hidden="false" customHeight="true" outlineLevel="0" collapsed="false"/>
    <row r="730" customFormat="false" ht="15.75" hidden="false" customHeight="true" outlineLevel="0" collapsed="false"/>
    <row r="731" customFormat="false" ht="15.75" hidden="false" customHeight="true" outlineLevel="0" collapsed="false"/>
    <row r="732" customFormat="false" ht="15.75" hidden="false" customHeight="true" outlineLevel="0" collapsed="false"/>
    <row r="733" customFormat="false" ht="15.75" hidden="false" customHeight="true" outlineLevel="0" collapsed="false"/>
    <row r="734" customFormat="false" ht="15.75" hidden="false" customHeight="true" outlineLevel="0" collapsed="false"/>
    <row r="735" customFormat="false" ht="15.75" hidden="false" customHeight="true" outlineLevel="0" collapsed="false"/>
    <row r="736" customFormat="false" ht="15.75" hidden="false" customHeight="true" outlineLevel="0" collapsed="false"/>
    <row r="737" customFormat="false" ht="15.75" hidden="false" customHeight="true" outlineLevel="0" collapsed="false"/>
    <row r="738" customFormat="false" ht="15.75" hidden="false" customHeight="true" outlineLevel="0" collapsed="false"/>
    <row r="739" customFormat="false" ht="15.75" hidden="false" customHeight="true" outlineLevel="0" collapsed="false"/>
    <row r="740" customFormat="false" ht="15.75" hidden="false" customHeight="true" outlineLevel="0" collapsed="false"/>
    <row r="741" customFormat="false" ht="15.75" hidden="false" customHeight="true" outlineLevel="0" collapsed="false"/>
    <row r="742" customFormat="false" ht="15.75" hidden="false" customHeight="true" outlineLevel="0" collapsed="false"/>
    <row r="743" customFormat="false" ht="15.75" hidden="false" customHeight="true" outlineLevel="0" collapsed="false"/>
    <row r="744" customFormat="false" ht="15.75" hidden="false" customHeight="true" outlineLevel="0" collapsed="false"/>
    <row r="745" customFormat="false" ht="15.75" hidden="false" customHeight="true" outlineLevel="0" collapsed="false"/>
    <row r="746" customFormat="false" ht="15.75" hidden="false" customHeight="true" outlineLevel="0" collapsed="false"/>
    <row r="747" customFormat="false" ht="15.75" hidden="false" customHeight="true" outlineLevel="0" collapsed="false"/>
    <row r="748" customFormat="false" ht="15.75" hidden="false" customHeight="true" outlineLevel="0" collapsed="false"/>
    <row r="749" customFormat="false" ht="15.75" hidden="false" customHeight="true" outlineLevel="0" collapsed="false"/>
    <row r="750" customFormat="false" ht="15.75" hidden="false" customHeight="true" outlineLevel="0" collapsed="false"/>
    <row r="751" customFormat="false" ht="15.75" hidden="false" customHeight="true" outlineLevel="0" collapsed="false"/>
    <row r="752" customFormat="false" ht="15.75" hidden="false" customHeight="true" outlineLevel="0" collapsed="false"/>
    <row r="753" customFormat="false" ht="15.75" hidden="false" customHeight="true" outlineLevel="0" collapsed="false"/>
    <row r="754" customFormat="false" ht="15.75" hidden="false" customHeight="true" outlineLevel="0" collapsed="false"/>
    <row r="755" customFormat="false" ht="15.75" hidden="false" customHeight="true" outlineLevel="0" collapsed="false"/>
    <row r="756" customFormat="false" ht="15.75" hidden="false" customHeight="true" outlineLevel="0" collapsed="false"/>
    <row r="757" customFormat="false" ht="15.75" hidden="false" customHeight="true" outlineLevel="0" collapsed="false"/>
    <row r="758" customFormat="false" ht="15.75" hidden="false" customHeight="true" outlineLevel="0" collapsed="false"/>
    <row r="759" customFormat="false" ht="15.75" hidden="false" customHeight="true" outlineLevel="0" collapsed="false"/>
    <row r="760" customFormat="false" ht="15.75" hidden="false" customHeight="true" outlineLevel="0" collapsed="false"/>
    <row r="761" customFormat="false" ht="15.75" hidden="false" customHeight="true" outlineLevel="0" collapsed="false"/>
    <row r="762" customFormat="false" ht="15.75" hidden="false" customHeight="true" outlineLevel="0" collapsed="false"/>
    <row r="763" customFormat="false" ht="15.75" hidden="false" customHeight="true" outlineLevel="0" collapsed="false"/>
    <row r="764" customFormat="false" ht="15.75" hidden="false" customHeight="true" outlineLevel="0" collapsed="false"/>
    <row r="765" customFormat="false" ht="15.75" hidden="false" customHeight="true" outlineLevel="0" collapsed="false"/>
    <row r="766" customFormat="false" ht="15.75" hidden="false" customHeight="true" outlineLevel="0" collapsed="false"/>
    <row r="767" customFormat="false" ht="15.75" hidden="false" customHeight="true" outlineLevel="0" collapsed="false"/>
    <row r="768" customFormat="false" ht="15.75" hidden="false" customHeight="true" outlineLevel="0" collapsed="false"/>
    <row r="769" customFormat="false" ht="15.75" hidden="false" customHeight="true" outlineLevel="0" collapsed="false"/>
    <row r="770" customFormat="false" ht="15.75" hidden="false" customHeight="true" outlineLevel="0" collapsed="false"/>
    <row r="771" customFormat="false" ht="15.75" hidden="false" customHeight="true" outlineLevel="0" collapsed="false"/>
    <row r="772" customFormat="false" ht="15.75" hidden="false" customHeight="true" outlineLevel="0" collapsed="false"/>
    <row r="773" customFormat="false" ht="15.75" hidden="false" customHeight="true" outlineLevel="0" collapsed="false"/>
    <row r="774" customFormat="false" ht="15.75" hidden="false" customHeight="true" outlineLevel="0" collapsed="false"/>
    <row r="775" customFormat="false" ht="15.75" hidden="false" customHeight="true" outlineLevel="0" collapsed="false"/>
    <row r="776" customFormat="false" ht="15.75" hidden="false" customHeight="true" outlineLevel="0" collapsed="false"/>
    <row r="777" customFormat="false" ht="15.75" hidden="false" customHeight="true" outlineLevel="0" collapsed="false"/>
    <row r="778" customFormat="false" ht="15.75" hidden="false" customHeight="true" outlineLevel="0" collapsed="false"/>
    <row r="779" customFormat="false" ht="15.75" hidden="false" customHeight="true" outlineLevel="0" collapsed="false"/>
    <row r="780" customFormat="false" ht="15.75" hidden="false" customHeight="true" outlineLevel="0" collapsed="false"/>
    <row r="781" customFormat="false" ht="15.75" hidden="false" customHeight="true" outlineLevel="0" collapsed="false"/>
    <row r="782" customFormat="false" ht="15.75" hidden="false" customHeight="true" outlineLevel="0" collapsed="false"/>
    <row r="783" customFormat="false" ht="15.75" hidden="false" customHeight="true" outlineLevel="0" collapsed="false"/>
    <row r="784" customFormat="false" ht="15.75" hidden="false" customHeight="true" outlineLevel="0" collapsed="false"/>
    <row r="785" customFormat="false" ht="15.75" hidden="false" customHeight="true" outlineLevel="0" collapsed="false"/>
    <row r="786" customFormat="false" ht="15.75" hidden="false" customHeight="true" outlineLevel="0" collapsed="false"/>
    <row r="787" customFormat="false" ht="15.75" hidden="false" customHeight="true" outlineLevel="0" collapsed="false"/>
    <row r="788" customFormat="false" ht="15.75" hidden="false" customHeight="true" outlineLevel="0" collapsed="false"/>
    <row r="789" customFormat="false" ht="15.75" hidden="false" customHeight="true" outlineLevel="0" collapsed="false"/>
    <row r="790" customFormat="false" ht="15.75" hidden="false" customHeight="true" outlineLevel="0" collapsed="false"/>
    <row r="791" customFormat="false" ht="15.75" hidden="false" customHeight="true" outlineLevel="0" collapsed="false"/>
    <row r="792" customFormat="false" ht="15.75" hidden="false" customHeight="true" outlineLevel="0" collapsed="false"/>
    <row r="793" customFormat="false" ht="15.75" hidden="false" customHeight="true" outlineLevel="0" collapsed="false"/>
    <row r="794" customFormat="false" ht="15.75" hidden="false" customHeight="true" outlineLevel="0" collapsed="false"/>
    <row r="795" customFormat="false" ht="15.75" hidden="false" customHeight="true" outlineLevel="0" collapsed="false"/>
    <row r="796" customFormat="false" ht="15.75" hidden="false" customHeight="true" outlineLevel="0" collapsed="false"/>
    <row r="797" customFormat="false" ht="15.75" hidden="false" customHeight="true" outlineLevel="0" collapsed="false"/>
    <row r="798" customFormat="false" ht="15.75" hidden="false" customHeight="true" outlineLevel="0" collapsed="false"/>
    <row r="799" customFormat="false" ht="15.75" hidden="false" customHeight="true" outlineLevel="0" collapsed="false"/>
    <row r="800" customFormat="false" ht="15.75" hidden="false" customHeight="true" outlineLevel="0" collapsed="false"/>
    <row r="801" customFormat="false" ht="15.75" hidden="false" customHeight="true" outlineLevel="0" collapsed="false"/>
    <row r="802" customFormat="false" ht="15.75" hidden="false" customHeight="true" outlineLevel="0" collapsed="false"/>
    <row r="803" customFormat="false" ht="15.75" hidden="false" customHeight="true" outlineLevel="0" collapsed="false"/>
    <row r="804" customFormat="false" ht="15.75" hidden="false" customHeight="true" outlineLevel="0" collapsed="false"/>
    <row r="805" customFormat="false" ht="15.75" hidden="false" customHeight="true" outlineLevel="0" collapsed="false"/>
    <row r="806" customFormat="false" ht="15.75" hidden="false" customHeight="true" outlineLevel="0" collapsed="false"/>
    <row r="807" customFormat="false" ht="15.75" hidden="false" customHeight="true" outlineLevel="0" collapsed="false"/>
    <row r="808" customFormat="false" ht="15.75" hidden="false" customHeight="true" outlineLevel="0" collapsed="false"/>
    <row r="809" customFormat="false" ht="15.75" hidden="false" customHeight="true" outlineLevel="0" collapsed="false"/>
    <row r="810" customFormat="false" ht="15.75" hidden="false" customHeight="true" outlineLevel="0" collapsed="false"/>
    <row r="811" customFormat="false" ht="15.75" hidden="false" customHeight="true" outlineLevel="0" collapsed="false"/>
    <row r="812" customFormat="false" ht="15.75" hidden="false" customHeight="true" outlineLevel="0" collapsed="false"/>
    <row r="813" customFormat="false" ht="15.75" hidden="false" customHeight="true" outlineLevel="0" collapsed="false"/>
    <row r="814" customFormat="false" ht="15.75" hidden="false" customHeight="true" outlineLevel="0" collapsed="false"/>
    <row r="815" customFormat="false" ht="15.75" hidden="false" customHeight="true" outlineLevel="0" collapsed="false"/>
    <row r="816" customFormat="false" ht="15.75" hidden="false" customHeight="true" outlineLevel="0" collapsed="false"/>
    <row r="817" customFormat="false" ht="15.75" hidden="false" customHeight="true" outlineLevel="0" collapsed="false"/>
    <row r="818" customFormat="false" ht="15.75" hidden="false" customHeight="true" outlineLevel="0" collapsed="false"/>
    <row r="819" customFormat="false" ht="15.75" hidden="false" customHeight="true" outlineLevel="0" collapsed="false"/>
    <row r="820" customFormat="false" ht="15.75" hidden="false" customHeight="true" outlineLevel="0" collapsed="false"/>
    <row r="821" customFormat="false" ht="15.75" hidden="false" customHeight="true" outlineLevel="0" collapsed="false"/>
    <row r="822" customFormat="false" ht="15.75" hidden="false" customHeight="true" outlineLevel="0" collapsed="false"/>
    <row r="823" customFormat="false" ht="15.75" hidden="false" customHeight="true" outlineLevel="0" collapsed="false"/>
    <row r="824" customFormat="false" ht="15.75" hidden="false" customHeight="true" outlineLevel="0" collapsed="false"/>
    <row r="825" customFormat="false" ht="15.75" hidden="false" customHeight="true" outlineLevel="0" collapsed="false"/>
    <row r="826" customFormat="false" ht="15.75" hidden="false" customHeight="true" outlineLevel="0" collapsed="false"/>
    <row r="827" customFormat="false" ht="15.75" hidden="false" customHeight="true" outlineLevel="0" collapsed="false"/>
    <row r="828" customFormat="false" ht="15.75" hidden="false" customHeight="true" outlineLevel="0" collapsed="false"/>
    <row r="829" customFormat="false" ht="15.75" hidden="false" customHeight="true" outlineLevel="0" collapsed="false"/>
    <row r="830" customFormat="false" ht="15.75" hidden="false" customHeight="true" outlineLevel="0" collapsed="false"/>
    <row r="831" customFormat="false" ht="15.75" hidden="false" customHeight="true" outlineLevel="0" collapsed="false"/>
    <row r="832" customFormat="false" ht="15.75" hidden="false" customHeight="true" outlineLevel="0" collapsed="false"/>
    <row r="833" customFormat="false" ht="15.75" hidden="false" customHeight="true" outlineLevel="0" collapsed="false"/>
    <row r="834" customFormat="false" ht="15.75" hidden="false" customHeight="true" outlineLevel="0" collapsed="false"/>
    <row r="835" customFormat="false" ht="15.75" hidden="false" customHeight="true" outlineLevel="0" collapsed="false"/>
    <row r="836" customFormat="false" ht="15.75" hidden="false" customHeight="true" outlineLevel="0" collapsed="false"/>
    <row r="837" customFormat="false" ht="15.75" hidden="false" customHeight="true" outlineLevel="0" collapsed="false"/>
    <row r="838" customFormat="false" ht="15.75" hidden="false" customHeight="true" outlineLevel="0" collapsed="false"/>
    <row r="839" customFormat="false" ht="15.75" hidden="false" customHeight="true" outlineLevel="0" collapsed="false"/>
    <row r="840" customFormat="false" ht="15.75" hidden="false" customHeight="true" outlineLevel="0" collapsed="false"/>
    <row r="841" customFormat="false" ht="15.75" hidden="false" customHeight="true" outlineLevel="0" collapsed="false"/>
    <row r="842" customFormat="false" ht="15.75" hidden="false" customHeight="true" outlineLevel="0" collapsed="false"/>
    <row r="843" customFormat="false" ht="15.75" hidden="false" customHeight="true" outlineLevel="0" collapsed="false"/>
    <row r="844" customFormat="false" ht="15.75" hidden="false" customHeight="true" outlineLevel="0" collapsed="false"/>
    <row r="845" customFormat="false" ht="15.75" hidden="false" customHeight="true" outlineLevel="0" collapsed="false"/>
    <row r="846" customFormat="false" ht="15.75" hidden="false" customHeight="true" outlineLevel="0" collapsed="false"/>
    <row r="847" customFormat="false" ht="15.75" hidden="false" customHeight="true" outlineLevel="0" collapsed="false"/>
    <row r="848" customFormat="false" ht="15.75" hidden="false" customHeight="true" outlineLevel="0" collapsed="false"/>
    <row r="849" customFormat="false" ht="15.75" hidden="false" customHeight="true" outlineLevel="0" collapsed="false"/>
    <row r="850" customFormat="false" ht="15.75" hidden="false" customHeight="true" outlineLevel="0" collapsed="false"/>
    <row r="851" customFormat="false" ht="15.75" hidden="false" customHeight="true" outlineLevel="0" collapsed="false"/>
    <row r="852" customFormat="false" ht="15.75" hidden="false" customHeight="true" outlineLevel="0" collapsed="false"/>
    <row r="853" customFormat="false" ht="15.75" hidden="false" customHeight="true" outlineLevel="0" collapsed="false"/>
    <row r="854" customFormat="false" ht="15.75" hidden="false" customHeight="true" outlineLevel="0" collapsed="false"/>
    <row r="855" customFormat="false" ht="15.75" hidden="false" customHeight="true" outlineLevel="0" collapsed="false"/>
    <row r="856" customFormat="false" ht="15.75" hidden="false" customHeight="true" outlineLevel="0" collapsed="false"/>
    <row r="857" customFormat="false" ht="15.75" hidden="false" customHeight="true" outlineLevel="0" collapsed="false"/>
    <row r="858" customFormat="false" ht="15.75" hidden="false" customHeight="true" outlineLevel="0" collapsed="false"/>
    <row r="859" customFormat="false" ht="15.75" hidden="false" customHeight="true" outlineLevel="0" collapsed="false"/>
    <row r="860" customFormat="false" ht="15.75" hidden="false" customHeight="true" outlineLevel="0" collapsed="false"/>
    <row r="861" customFormat="false" ht="15.75" hidden="false" customHeight="true" outlineLevel="0" collapsed="false"/>
    <row r="862" customFormat="false" ht="15.75" hidden="false" customHeight="true" outlineLevel="0" collapsed="false"/>
    <row r="863" customFormat="false" ht="15.75" hidden="false" customHeight="true" outlineLevel="0" collapsed="false"/>
    <row r="864" customFormat="false" ht="15.75" hidden="false" customHeight="true" outlineLevel="0" collapsed="false"/>
    <row r="865" customFormat="false" ht="15.75" hidden="false" customHeight="true" outlineLevel="0" collapsed="false"/>
    <row r="866" customFormat="false" ht="15.75" hidden="false" customHeight="true" outlineLevel="0" collapsed="false"/>
    <row r="867" customFormat="false" ht="15.75" hidden="false" customHeight="true" outlineLevel="0" collapsed="false"/>
    <row r="868" customFormat="false" ht="15.75" hidden="false" customHeight="true" outlineLevel="0" collapsed="false"/>
    <row r="869" customFormat="false" ht="15.75" hidden="false" customHeight="true" outlineLevel="0" collapsed="false"/>
    <row r="870" customFormat="false" ht="15.75" hidden="false" customHeight="true" outlineLevel="0" collapsed="false"/>
    <row r="871" customFormat="false" ht="15.75" hidden="false" customHeight="true" outlineLevel="0" collapsed="false"/>
    <row r="872" customFormat="false" ht="15.75" hidden="false" customHeight="true" outlineLevel="0" collapsed="false"/>
    <row r="873" customFormat="false" ht="15.75" hidden="false" customHeight="true" outlineLevel="0" collapsed="false"/>
    <row r="874" customFormat="false" ht="15.75" hidden="false" customHeight="true" outlineLevel="0" collapsed="false"/>
    <row r="875" customFormat="false" ht="15.75" hidden="false" customHeight="true" outlineLevel="0" collapsed="false"/>
    <row r="876" customFormat="false" ht="15.75" hidden="false" customHeight="true" outlineLevel="0" collapsed="false"/>
    <row r="877" customFormat="false" ht="15.75" hidden="false" customHeight="true" outlineLevel="0" collapsed="false"/>
    <row r="878" customFormat="false" ht="15.75" hidden="false" customHeight="true" outlineLevel="0" collapsed="false"/>
    <row r="879" customFormat="false" ht="15.75" hidden="false" customHeight="true" outlineLevel="0" collapsed="false"/>
    <row r="880" customFormat="false" ht="15.75" hidden="false" customHeight="true" outlineLevel="0" collapsed="false"/>
    <row r="881" customFormat="false" ht="15.75" hidden="false" customHeight="true" outlineLevel="0" collapsed="false"/>
    <row r="882" customFormat="false" ht="15.75" hidden="false" customHeight="true" outlineLevel="0" collapsed="false"/>
    <row r="883" customFormat="false" ht="15.75" hidden="false" customHeight="true" outlineLevel="0" collapsed="false"/>
    <row r="884" customFormat="false" ht="15.75" hidden="false" customHeight="true" outlineLevel="0" collapsed="false"/>
    <row r="885" customFormat="false" ht="15.75" hidden="false" customHeight="true" outlineLevel="0" collapsed="false"/>
    <row r="886" customFormat="false" ht="15.75" hidden="false" customHeight="true" outlineLevel="0" collapsed="false"/>
    <row r="887" customFormat="false" ht="15.75" hidden="false" customHeight="true" outlineLevel="0" collapsed="false"/>
    <row r="888" customFormat="false" ht="15.75" hidden="false" customHeight="true" outlineLevel="0" collapsed="false"/>
    <row r="889" customFormat="false" ht="15.75" hidden="false" customHeight="true" outlineLevel="0" collapsed="false"/>
    <row r="890" customFormat="false" ht="15.75" hidden="false" customHeight="true" outlineLevel="0" collapsed="false"/>
    <row r="891" customFormat="false" ht="15.75" hidden="false" customHeight="true" outlineLevel="0" collapsed="false"/>
    <row r="892" customFormat="false" ht="15.75" hidden="false" customHeight="true" outlineLevel="0" collapsed="false"/>
    <row r="893" customFormat="false" ht="15.75" hidden="false" customHeight="true" outlineLevel="0" collapsed="false"/>
    <row r="894" customFormat="false" ht="15.75" hidden="false" customHeight="true" outlineLevel="0" collapsed="false"/>
    <row r="895" customFormat="false" ht="15.75" hidden="false" customHeight="true" outlineLevel="0" collapsed="false"/>
    <row r="896" customFormat="false" ht="15.75" hidden="false" customHeight="true" outlineLevel="0" collapsed="false"/>
    <row r="897" customFormat="false" ht="15.75" hidden="false" customHeight="true" outlineLevel="0" collapsed="false"/>
    <row r="898" customFormat="false" ht="15.75" hidden="false" customHeight="true" outlineLevel="0" collapsed="false"/>
    <row r="899" customFormat="false" ht="15.75" hidden="false" customHeight="true" outlineLevel="0" collapsed="false"/>
    <row r="900" customFormat="false" ht="15.75" hidden="false" customHeight="true" outlineLevel="0" collapsed="false"/>
    <row r="901" customFormat="false" ht="15.75" hidden="false" customHeight="true" outlineLevel="0" collapsed="false"/>
    <row r="902" customFormat="false" ht="15.75" hidden="false" customHeight="true" outlineLevel="0" collapsed="false"/>
    <row r="903" customFormat="false" ht="15.75" hidden="false" customHeight="true" outlineLevel="0" collapsed="false"/>
    <row r="904" customFormat="false" ht="15.75" hidden="false" customHeight="true" outlineLevel="0" collapsed="false"/>
    <row r="905" customFormat="false" ht="15.75" hidden="false" customHeight="true" outlineLevel="0" collapsed="false"/>
    <row r="906" customFormat="false" ht="15.75" hidden="false" customHeight="true" outlineLevel="0" collapsed="false"/>
    <row r="907" customFormat="false" ht="15.75" hidden="false" customHeight="true" outlineLevel="0" collapsed="false"/>
    <row r="908" customFormat="false" ht="15.75" hidden="false" customHeight="true" outlineLevel="0" collapsed="false"/>
    <row r="909" customFormat="false" ht="15.75" hidden="false" customHeight="true" outlineLevel="0" collapsed="false"/>
    <row r="910" customFormat="false" ht="15.75" hidden="false" customHeight="true" outlineLevel="0" collapsed="false"/>
    <row r="911" customFormat="false" ht="15.75" hidden="false" customHeight="true" outlineLevel="0" collapsed="false"/>
    <row r="912" customFormat="false" ht="15.75" hidden="false" customHeight="true" outlineLevel="0" collapsed="false"/>
    <row r="913" customFormat="false" ht="15.75" hidden="false" customHeight="true" outlineLevel="0" collapsed="false"/>
    <row r="914" customFormat="false" ht="15.75" hidden="false" customHeight="true" outlineLevel="0" collapsed="false"/>
    <row r="915" customFormat="false" ht="15.75" hidden="false" customHeight="true" outlineLevel="0" collapsed="false"/>
    <row r="916" customFormat="false" ht="15.75" hidden="false" customHeight="true" outlineLevel="0" collapsed="false"/>
    <row r="917" customFormat="false" ht="15.75" hidden="false" customHeight="true" outlineLevel="0" collapsed="false"/>
    <row r="918" customFormat="false" ht="15.75" hidden="false" customHeight="true" outlineLevel="0" collapsed="false"/>
    <row r="919" customFormat="false" ht="15.75" hidden="false" customHeight="true" outlineLevel="0" collapsed="false"/>
    <row r="920" customFormat="false" ht="15.75" hidden="false" customHeight="true" outlineLevel="0" collapsed="false"/>
    <row r="921" customFormat="false" ht="15.75" hidden="false" customHeight="true" outlineLevel="0" collapsed="false"/>
    <row r="922" customFormat="false" ht="15.75" hidden="false" customHeight="true" outlineLevel="0" collapsed="false"/>
    <row r="923" customFormat="false" ht="15.75" hidden="false" customHeight="true" outlineLevel="0" collapsed="false"/>
    <row r="924" customFormat="false" ht="15.75" hidden="false" customHeight="true" outlineLevel="0" collapsed="false"/>
    <row r="925" customFormat="false" ht="15.75" hidden="false" customHeight="true" outlineLevel="0" collapsed="false"/>
    <row r="926" customFormat="false" ht="15.75" hidden="false" customHeight="true" outlineLevel="0" collapsed="false"/>
    <row r="927" customFormat="false" ht="15.75" hidden="false" customHeight="true" outlineLevel="0" collapsed="false"/>
    <row r="928" customFormat="false" ht="15.75" hidden="false" customHeight="true" outlineLevel="0" collapsed="false"/>
    <row r="929" customFormat="false" ht="15.75" hidden="false" customHeight="true" outlineLevel="0" collapsed="false"/>
    <row r="930" customFormat="false" ht="15.75" hidden="false" customHeight="true" outlineLevel="0" collapsed="false"/>
    <row r="931" customFormat="false" ht="15.75" hidden="false" customHeight="true" outlineLevel="0" collapsed="false"/>
    <row r="932" customFormat="false" ht="15.75" hidden="false" customHeight="true" outlineLevel="0" collapsed="false"/>
    <row r="933" customFormat="false" ht="15.75" hidden="false" customHeight="true" outlineLevel="0" collapsed="false"/>
    <row r="934" customFormat="false" ht="15.75" hidden="false" customHeight="true" outlineLevel="0" collapsed="false"/>
    <row r="935" customFormat="false" ht="15.75" hidden="false" customHeight="true" outlineLevel="0" collapsed="false"/>
    <row r="936" customFormat="false" ht="15.75" hidden="false" customHeight="true" outlineLevel="0" collapsed="false"/>
    <row r="937" customFormat="false" ht="15.75" hidden="false" customHeight="true" outlineLevel="0" collapsed="false"/>
    <row r="938" customFormat="false" ht="15.75" hidden="false" customHeight="true" outlineLevel="0" collapsed="false"/>
    <row r="939" customFormat="false" ht="15.75" hidden="false" customHeight="true" outlineLevel="0" collapsed="false"/>
    <row r="940" customFormat="false" ht="15.75" hidden="false" customHeight="true" outlineLevel="0" collapsed="false"/>
    <row r="941" customFormat="false" ht="15.75" hidden="false" customHeight="true" outlineLevel="0" collapsed="false"/>
    <row r="942" customFormat="false" ht="15.75" hidden="false" customHeight="true" outlineLevel="0" collapsed="false"/>
    <row r="943" customFormat="false" ht="15.75" hidden="false" customHeight="true" outlineLevel="0" collapsed="false"/>
    <row r="944" customFormat="false" ht="15.75" hidden="false" customHeight="true" outlineLevel="0" collapsed="false"/>
    <row r="945" customFormat="false" ht="15.75" hidden="false" customHeight="true" outlineLevel="0" collapsed="false"/>
    <row r="946" customFormat="false" ht="15.75" hidden="false" customHeight="true" outlineLevel="0" collapsed="false"/>
    <row r="947" customFormat="false" ht="15.75" hidden="false" customHeight="true" outlineLevel="0" collapsed="false"/>
    <row r="948" customFormat="false" ht="15.75" hidden="false" customHeight="true" outlineLevel="0" collapsed="false"/>
    <row r="949" customFormat="false" ht="15.75" hidden="false" customHeight="true" outlineLevel="0" collapsed="false"/>
    <row r="950" customFormat="false" ht="15.75" hidden="false" customHeight="true" outlineLevel="0" collapsed="false"/>
    <row r="951" customFormat="false" ht="15.75" hidden="false" customHeight="true" outlineLevel="0" collapsed="false"/>
    <row r="952" customFormat="false" ht="15.75" hidden="false" customHeight="true" outlineLevel="0" collapsed="false"/>
    <row r="953" customFormat="false" ht="15.75" hidden="false" customHeight="true" outlineLevel="0" collapsed="false"/>
    <row r="954" customFormat="false" ht="15.75" hidden="false" customHeight="true" outlineLevel="0" collapsed="false"/>
    <row r="955" customFormat="false" ht="15.75" hidden="false" customHeight="true" outlineLevel="0" collapsed="false"/>
    <row r="956" customFormat="false" ht="15.75" hidden="false" customHeight="true" outlineLevel="0" collapsed="false"/>
    <row r="957" customFormat="false" ht="15.75" hidden="false" customHeight="true" outlineLevel="0" collapsed="false"/>
    <row r="958" customFormat="false" ht="15.75" hidden="false" customHeight="true" outlineLevel="0" collapsed="false"/>
    <row r="959" customFormat="false" ht="15.75" hidden="false" customHeight="true" outlineLevel="0" collapsed="false"/>
    <row r="960" customFormat="false" ht="15.75" hidden="false" customHeight="true" outlineLevel="0" collapsed="false"/>
    <row r="961" customFormat="false" ht="15.75" hidden="false" customHeight="true" outlineLevel="0" collapsed="false"/>
    <row r="962" customFormat="false" ht="15.75" hidden="false" customHeight="true" outlineLevel="0" collapsed="false"/>
    <row r="963" customFormat="false" ht="15.75" hidden="false" customHeight="true" outlineLevel="0" collapsed="false"/>
    <row r="964" customFormat="false" ht="15.75" hidden="false" customHeight="true" outlineLevel="0" collapsed="false"/>
    <row r="965" customFormat="false" ht="15.75" hidden="false" customHeight="true" outlineLevel="0" collapsed="false"/>
    <row r="966" customFormat="false" ht="15.75" hidden="false" customHeight="true" outlineLevel="0" collapsed="false"/>
    <row r="967" customFormat="false" ht="15.75" hidden="false" customHeight="true" outlineLevel="0" collapsed="false"/>
    <row r="968" customFormat="false" ht="15.75" hidden="false" customHeight="true" outlineLevel="0" collapsed="false"/>
    <row r="969" customFormat="false" ht="15.75" hidden="false" customHeight="true" outlineLevel="0" collapsed="false"/>
    <row r="970" customFormat="false" ht="15.75" hidden="false" customHeight="true" outlineLevel="0" collapsed="false"/>
    <row r="971" customFormat="false" ht="15.75" hidden="false" customHeight="true" outlineLevel="0" collapsed="false"/>
    <row r="972" customFormat="false" ht="15.75" hidden="false" customHeight="true" outlineLevel="0" collapsed="false"/>
    <row r="973" customFormat="false" ht="15.75" hidden="false" customHeight="true" outlineLevel="0" collapsed="false"/>
    <row r="974" customFormat="false" ht="15.75" hidden="false" customHeight="true" outlineLevel="0" collapsed="false"/>
    <row r="975" customFormat="false" ht="15.75" hidden="false" customHeight="true" outlineLevel="0" collapsed="false"/>
    <row r="976" customFormat="false" ht="15.75" hidden="false" customHeight="true" outlineLevel="0" collapsed="false"/>
    <row r="977" customFormat="false" ht="15.75" hidden="false" customHeight="true" outlineLevel="0" collapsed="false"/>
    <row r="978" customFormat="false" ht="15.75" hidden="false" customHeight="true" outlineLevel="0" collapsed="false"/>
    <row r="979" customFormat="false" ht="15.75" hidden="false" customHeight="true" outlineLevel="0" collapsed="false"/>
    <row r="980" customFormat="false" ht="15.75" hidden="false" customHeight="true" outlineLevel="0" collapsed="false"/>
    <row r="981" customFormat="false" ht="15.75" hidden="false" customHeight="true" outlineLevel="0" collapsed="false"/>
    <row r="982" customFormat="false" ht="15.75" hidden="false" customHeight="true" outlineLevel="0" collapsed="false"/>
    <row r="983" customFormat="false" ht="15.75" hidden="false" customHeight="true" outlineLevel="0" collapsed="false"/>
    <row r="984" customFormat="false" ht="15.75" hidden="false" customHeight="true" outlineLevel="0" collapsed="false"/>
    <row r="985" customFormat="false" ht="15.75" hidden="false" customHeight="true" outlineLevel="0" collapsed="false"/>
    <row r="986" customFormat="false" ht="15.75" hidden="false" customHeight="true" outlineLevel="0" collapsed="false"/>
    <row r="987" customFormat="false" ht="15.75" hidden="false" customHeight="true" outlineLevel="0" collapsed="false"/>
    <row r="988" customFormat="false" ht="15.75" hidden="false" customHeight="true" outlineLevel="0" collapsed="false"/>
    <row r="989" customFormat="false" ht="15.75" hidden="false" customHeight="true" outlineLevel="0" collapsed="false"/>
    <row r="990" customFormat="false" ht="15.75" hidden="false" customHeight="true" outlineLevel="0" collapsed="false"/>
    <row r="991" customFormat="false" ht="15.75" hidden="false" customHeight="true" outlineLevel="0" collapsed="false"/>
    <row r="992" customFormat="false" ht="15.75" hidden="false" customHeight="true" outlineLevel="0" collapsed="false"/>
    <row r="993" customFormat="false" ht="15.75" hidden="false" customHeight="true" outlineLevel="0" collapsed="false"/>
    <row r="994" customFormat="false" ht="15.75" hidden="false" customHeight="true" outlineLevel="0" collapsed="false"/>
    <row r="995" customFormat="false" ht="15.75" hidden="false" customHeight="true" outlineLevel="0" collapsed="false"/>
    <row r="996" customFormat="false" ht="15.75" hidden="false" customHeight="true" outlineLevel="0" collapsed="false"/>
    <row r="997" customFormat="false" ht="15.75" hidden="false" customHeight="true" outlineLevel="0" collapsed="false"/>
    <row r="998" customFormat="false" ht="15.75" hidden="false" customHeight="true" outlineLevel="0" collapsed="false"/>
    <row r="999" customFormat="false" ht="15.75" hidden="false" customHeight="true" outlineLevel="0" collapsed="false"/>
    <row r="1000" customFormat="false" ht="15.75" hidden="false" customHeight="true" outlineLevel="0" collapsed="false"/>
  </sheetData>
  <mergeCells count="164">
    <mergeCell ref="A1:J1"/>
    <mergeCell ref="A2:J2"/>
    <mergeCell ref="A3:G3"/>
    <mergeCell ref="H3:J3"/>
    <mergeCell ref="A4:G4"/>
    <mergeCell ref="H4:J4"/>
    <mergeCell ref="A5:J5"/>
    <mergeCell ref="A6:J6"/>
    <mergeCell ref="B7:G7"/>
    <mergeCell ref="H7:J7"/>
    <mergeCell ref="B8:G8"/>
    <mergeCell ref="H8:J8"/>
    <mergeCell ref="B9:G9"/>
    <mergeCell ref="H9:J9"/>
    <mergeCell ref="B10:G10"/>
    <mergeCell ref="H10:J10"/>
    <mergeCell ref="A11:J11"/>
    <mergeCell ref="A12:J12"/>
    <mergeCell ref="A13:J13"/>
    <mergeCell ref="A14:J14"/>
    <mergeCell ref="A15:J15"/>
    <mergeCell ref="B16:G16"/>
    <mergeCell ref="H16:J16"/>
    <mergeCell ref="B17:G17"/>
    <mergeCell ref="H17:J17"/>
    <mergeCell ref="B18:G18"/>
    <mergeCell ref="H18:J18"/>
    <mergeCell ref="B19:G19"/>
    <mergeCell ref="H19:J19"/>
    <mergeCell ref="B20:G20"/>
    <mergeCell ref="H20:J20"/>
    <mergeCell ref="A21:J21"/>
    <mergeCell ref="A22:J22"/>
    <mergeCell ref="B23:G23"/>
    <mergeCell ref="H23:I23"/>
    <mergeCell ref="B24:I24"/>
    <mergeCell ref="B25:H25"/>
    <mergeCell ref="A26:I26"/>
    <mergeCell ref="A27:J27"/>
    <mergeCell ref="A28:J28"/>
    <mergeCell ref="A29:J29"/>
    <mergeCell ref="B30:I30"/>
    <mergeCell ref="B31:H31"/>
    <mergeCell ref="B32:H32"/>
    <mergeCell ref="A33:I33"/>
    <mergeCell ref="B34:I34"/>
    <mergeCell ref="A35:I35"/>
    <mergeCell ref="A36:J36"/>
    <mergeCell ref="A37:J37"/>
    <mergeCell ref="B38:H38"/>
    <mergeCell ref="B39:H39"/>
    <mergeCell ref="B40:H40"/>
    <mergeCell ref="B41:D41"/>
    <mergeCell ref="B42:H42"/>
    <mergeCell ref="B43:H43"/>
    <mergeCell ref="B44:H44"/>
    <mergeCell ref="B45:H45"/>
    <mergeCell ref="B46:H46"/>
    <mergeCell ref="A47:H47"/>
    <mergeCell ref="A48:J48"/>
    <mergeCell ref="A49:J49"/>
    <mergeCell ref="B50:I50"/>
    <mergeCell ref="B51:I51"/>
    <mergeCell ref="B52:H52"/>
    <mergeCell ref="B53:H53"/>
    <mergeCell ref="B54:H54"/>
    <mergeCell ref="B55:I55"/>
    <mergeCell ref="B56:H56"/>
    <mergeCell ref="B57:H57"/>
    <mergeCell ref="B58:I58"/>
    <mergeCell ref="B59:I59"/>
    <mergeCell ref="A60:I60"/>
    <mergeCell ref="A61:J61"/>
    <mergeCell ref="A62:J62"/>
    <mergeCell ref="B63:I63"/>
    <mergeCell ref="C64:I64"/>
    <mergeCell ref="C65:I65"/>
    <mergeCell ref="C66:I66"/>
    <mergeCell ref="A67:I67"/>
    <mergeCell ref="A68:J68"/>
    <mergeCell ref="A69:J69"/>
    <mergeCell ref="B70:I70"/>
    <mergeCell ref="B71:I71"/>
    <mergeCell ref="B72:I72"/>
    <mergeCell ref="B73:H73"/>
    <mergeCell ref="B74:I74"/>
    <mergeCell ref="B75:I75"/>
    <mergeCell ref="B76:H76"/>
    <mergeCell ref="A77:I77"/>
    <mergeCell ref="A78:J78"/>
    <mergeCell ref="A79:J79"/>
    <mergeCell ref="A80:I80"/>
    <mergeCell ref="A81:J81"/>
    <mergeCell ref="B82:I82"/>
    <mergeCell ref="B83:H83"/>
    <mergeCell ref="B84:I84"/>
    <mergeCell ref="B85:I85"/>
    <mergeCell ref="B86:I86"/>
    <mergeCell ref="B87:I87"/>
    <mergeCell ref="B88:I88"/>
    <mergeCell ref="A89:I89"/>
    <mergeCell ref="B90:I90"/>
    <mergeCell ref="A91:I91"/>
    <mergeCell ref="A92:J92"/>
    <mergeCell ref="B93:I93"/>
    <mergeCell ref="B94:I94"/>
    <mergeCell ref="A95:I95"/>
    <mergeCell ref="B96:I96"/>
    <mergeCell ref="A97:I97"/>
    <mergeCell ref="A98:J98"/>
    <mergeCell ref="A99:J99"/>
    <mergeCell ref="B100:I100"/>
    <mergeCell ref="B101:I101"/>
    <mergeCell ref="B102:I102"/>
    <mergeCell ref="A103:I103"/>
    <mergeCell ref="A104:J104"/>
    <mergeCell ref="A105:J105"/>
    <mergeCell ref="B106:I106"/>
    <mergeCell ref="B107:I107"/>
    <mergeCell ref="B108:I108"/>
    <mergeCell ref="B109:I109"/>
    <mergeCell ref="B110:I110"/>
    <mergeCell ref="A111:I111"/>
    <mergeCell ref="A112:J112"/>
    <mergeCell ref="A113:J113"/>
    <mergeCell ref="B114:H114"/>
    <mergeCell ref="A115:H115"/>
    <mergeCell ref="B116:H116"/>
    <mergeCell ref="A117:H117"/>
    <mergeCell ref="B118:H118"/>
    <mergeCell ref="A119:H119"/>
    <mergeCell ref="B120:H120"/>
    <mergeCell ref="B121:H121"/>
    <mergeCell ref="B122:H122"/>
    <mergeCell ref="B123:H123"/>
    <mergeCell ref="B124:H124"/>
    <mergeCell ref="B125:H125"/>
    <mergeCell ref="B126:H126"/>
    <mergeCell ref="B127:H127"/>
    <mergeCell ref="B128:H128"/>
    <mergeCell ref="A129:I129"/>
    <mergeCell ref="A130:J130"/>
    <mergeCell ref="A131:H131"/>
    <mergeCell ref="A132:C134"/>
    <mergeCell ref="D132:J132"/>
    <mergeCell ref="D133:J133"/>
    <mergeCell ref="D134:J134"/>
    <mergeCell ref="A135:J135"/>
    <mergeCell ref="A136:J136"/>
    <mergeCell ref="A137:I137"/>
    <mergeCell ref="B138:I138"/>
    <mergeCell ref="B139:I139"/>
    <mergeCell ref="B140:I140"/>
    <mergeCell ref="B141:I141"/>
    <mergeCell ref="B142:I142"/>
    <mergeCell ref="A143:I143"/>
    <mergeCell ref="B144:I144"/>
    <mergeCell ref="A145:I145"/>
    <mergeCell ref="A146:J146"/>
    <mergeCell ref="A147:J147"/>
    <mergeCell ref="A148:F148"/>
    <mergeCell ref="G148:J148"/>
    <mergeCell ref="A149:F149"/>
    <mergeCell ref="G149:J149"/>
  </mergeCells>
  <printOptions headings="false" gridLines="false" gridLinesSet="true" horizontalCentered="false" verticalCentered="false"/>
  <pageMargins left="0.7" right="0.7" top="0.75" bottom="0.75" header="0" footer="0"/>
  <pageSetup paperSize="9" scale="100" firstPageNumber="0" fitToWidth="1" fitToHeight="0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>&amp;C&amp;A</oddHeader>
    <oddFooter>&amp;CPágina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AA242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E24" activeCellId="0" sqref="E24"/>
    </sheetView>
  </sheetViews>
  <sheetFormatPr defaultRowHeight="15"/>
  <cols>
    <col collapsed="false" hidden="false" max="1" min="1" style="0" width="78.9693877551021"/>
    <col collapsed="false" hidden="false" max="2" min="2" style="0" width="9.58673469387755"/>
    <col collapsed="false" hidden="false" max="3" min="3" style="0" width="13.2295918367347"/>
    <col collapsed="false" hidden="false" max="4" min="4" style="0" width="12.1479591836735"/>
    <col collapsed="false" hidden="false" max="5" min="5" style="0" width="12.4183673469388"/>
    <col collapsed="false" hidden="false" max="6" min="6" style="0" width="10.530612244898"/>
    <col collapsed="false" hidden="false" max="7" min="7" style="0" width="13.2295918367347"/>
    <col collapsed="false" hidden="false" max="27" min="8" style="0" width="8.50510204081633"/>
    <col collapsed="false" hidden="false" max="1025" min="28" style="0" width="13.9030612244898"/>
  </cols>
  <sheetData>
    <row r="1" customFormat="false" ht="23.25" hidden="false" customHeight="true" outlineLevel="0" collapsed="false">
      <c r="A1" s="92" t="s">
        <v>0</v>
      </c>
      <c r="B1" s="92"/>
      <c r="C1" s="92"/>
      <c r="D1" s="92"/>
      <c r="E1" s="92"/>
      <c r="F1" s="92"/>
      <c r="G1" s="92"/>
      <c r="H1" s="92"/>
      <c r="V1" s="93"/>
      <c r="W1" s="93"/>
      <c r="X1" s="93"/>
      <c r="Y1" s="93"/>
      <c r="Z1" s="93"/>
      <c r="AA1" s="93"/>
    </row>
    <row r="2" customFormat="false" ht="51.75" hidden="false" customHeight="true" outlineLevel="0" collapsed="false">
      <c r="A2" s="94" t="s">
        <v>148</v>
      </c>
      <c r="B2" s="94"/>
      <c r="C2" s="94"/>
      <c r="D2" s="94"/>
      <c r="E2" s="94"/>
      <c r="F2" s="94"/>
      <c r="G2" s="94"/>
      <c r="H2" s="94"/>
      <c r="V2" s="93"/>
      <c r="W2" s="93"/>
      <c r="X2" s="93"/>
      <c r="Y2" s="93"/>
      <c r="Z2" s="93"/>
      <c r="AA2" s="93"/>
    </row>
    <row r="3" customFormat="false" ht="12.75" hidden="false" customHeight="true" outlineLevel="0" collapsed="false">
      <c r="A3" s="3" t="s">
        <v>2</v>
      </c>
      <c r="B3" s="3"/>
      <c r="C3" s="3"/>
      <c r="D3" s="3"/>
      <c r="E3" s="3"/>
      <c r="F3" s="95"/>
      <c r="G3" s="95"/>
      <c r="H3" s="95"/>
      <c r="V3" s="93"/>
      <c r="W3" s="93"/>
      <c r="X3" s="93"/>
      <c r="Y3" s="93"/>
      <c r="Z3" s="93"/>
      <c r="AA3" s="93"/>
    </row>
    <row r="4" customFormat="false" ht="12.75" hidden="false" customHeight="true" outlineLevel="0" collapsed="false">
      <c r="A4" s="3" t="s">
        <v>4</v>
      </c>
      <c r="B4" s="3"/>
      <c r="C4" s="3"/>
      <c r="D4" s="3"/>
      <c r="E4" s="3"/>
      <c r="F4" s="96"/>
      <c r="G4" s="96"/>
      <c r="H4" s="96"/>
      <c r="V4" s="93"/>
      <c r="W4" s="93"/>
      <c r="X4" s="93"/>
      <c r="Y4" s="93"/>
      <c r="Z4" s="93"/>
      <c r="AA4" s="93"/>
    </row>
    <row r="5" customFormat="false" ht="12.75" hidden="false" customHeight="true" outlineLevel="0" collapsed="false">
      <c r="A5" s="3" t="s">
        <v>5</v>
      </c>
      <c r="B5" s="3"/>
      <c r="C5" s="3"/>
      <c r="D5" s="3"/>
      <c r="E5" s="3"/>
      <c r="F5" s="3"/>
      <c r="G5" s="3"/>
      <c r="H5" s="3"/>
    </row>
    <row r="6" customFormat="false" ht="12.75" hidden="false" customHeight="true" outlineLevel="0" collapsed="false">
      <c r="A6" s="93"/>
      <c r="B6" s="97"/>
      <c r="C6" s="97"/>
      <c r="D6" s="97"/>
      <c r="E6" s="98"/>
      <c r="F6" s="98"/>
      <c r="G6" s="93"/>
      <c r="H6" s="93"/>
      <c r="I6" s="93"/>
      <c r="J6" s="93"/>
      <c r="K6" s="93"/>
      <c r="L6" s="93"/>
      <c r="M6" s="93"/>
      <c r="N6" s="93"/>
      <c r="O6" s="93"/>
      <c r="P6" s="93"/>
      <c r="Q6" s="93"/>
      <c r="R6" s="93"/>
      <c r="S6" s="93"/>
      <c r="T6" s="93"/>
      <c r="U6" s="93"/>
      <c r="V6" s="93"/>
      <c r="W6" s="93"/>
      <c r="X6" s="93"/>
      <c r="Y6" s="93"/>
      <c r="Z6" s="93"/>
      <c r="AA6" s="93"/>
    </row>
    <row r="7" customFormat="false" ht="25.5" hidden="false" customHeight="true" outlineLevel="0" collapsed="false">
      <c r="A7" s="99" t="s">
        <v>109</v>
      </c>
      <c r="B7" s="100" t="s">
        <v>149</v>
      </c>
      <c r="C7" s="100" t="s">
        <v>150</v>
      </c>
      <c r="D7" s="101" t="s">
        <v>151</v>
      </c>
      <c r="E7" s="101" t="s">
        <v>152</v>
      </c>
      <c r="I7" s="93"/>
      <c r="J7" s="93"/>
      <c r="K7" s="93"/>
      <c r="L7" s="93"/>
      <c r="M7" s="93"/>
      <c r="N7" s="93"/>
      <c r="O7" s="93"/>
      <c r="P7" s="93"/>
      <c r="Q7" s="93"/>
      <c r="R7" s="93"/>
      <c r="S7" s="93"/>
      <c r="T7" s="93"/>
      <c r="U7" s="93"/>
      <c r="V7" s="93"/>
      <c r="W7" s="93"/>
      <c r="X7" s="93"/>
      <c r="Y7" s="93"/>
      <c r="Z7" s="93"/>
      <c r="AA7" s="93"/>
    </row>
    <row r="8" customFormat="false" ht="14.4" hidden="true" customHeight="false" outlineLevel="0" collapsed="false">
      <c r="A8" s="102"/>
      <c r="B8" s="103"/>
      <c r="C8" s="104"/>
      <c r="D8" s="104"/>
      <c r="E8" s="105"/>
      <c r="I8" s="93"/>
      <c r="J8" s="93"/>
      <c r="K8" s="93"/>
      <c r="L8" s="93"/>
      <c r="M8" s="93"/>
      <c r="N8" s="93"/>
      <c r="O8" s="93"/>
      <c r="P8" s="93"/>
      <c r="Q8" s="93"/>
      <c r="R8" s="93"/>
      <c r="S8" s="93"/>
      <c r="T8" s="93"/>
      <c r="U8" s="93"/>
      <c r="V8" s="93"/>
      <c r="W8" s="93"/>
      <c r="X8" s="93"/>
      <c r="Y8" s="93"/>
      <c r="Z8" s="93"/>
      <c r="AA8" s="93"/>
    </row>
    <row r="9" customFormat="false" ht="14.4" hidden="true" customHeight="false" outlineLevel="0" collapsed="false">
      <c r="A9" s="102"/>
      <c r="B9" s="106"/>
      <c r="C9" s="104"/>
      <c r="D9" s="104"/>
      <c r="E9" s="105"/>
      <c r="I9" s="93"/>
      <c r="J9" s="93"/>
      <c r="K9" s="93"/>
      <c r="L9" s="93"/>
      <c r="M9" s="93"/>
      <c r="N9" s="93"/>
      <c r="O9" s="93"/>
      <c r="P9" s="93"/>
      <c r="Q9" s="93"/>
      <c r="R9" s="93"/>
      <c r="S9" s="93"/>
      <c r="T9" s="93"/>
      <c r="U9" s="93"/>
      <c r="V9" s="93"/>
      <c r="W9" s="93"/>
      <c r="X9" s="93"/>
      <c r="Y9" s="93"/>
      <c r="Z9" s="93"/>
      <c r="AA9" s="93"/>
    </row>
    <row r="10" customFormat="false" ht="45.75" hidden="true" customHeight="true" outlineLevel="0" collapsed="false">
      <c r="A10" s="102"/>
      <c r="B10" s="106"/>
      <c r="C10" s="104"/>
      <c r="D10" s="104"/>
      <c r="E10" s="105"/>
      <c r="H10" s="93"/>
      <c r="I10" s="93"/>
      <c r="J10" s="93"/>
      <c r="K10" s="93"/>
      <c r="L10" s="93"/>
      <c r="M10" s="93"/>
      <c r="N10" s="93"/>
      <c r="O10" s="93"/>
      <c r="P10" s="93"/>
      <c r="Q10" s="93"/>
      <c r="R10" s="93"/>
      <c r="S10" s="93"/>
      <c r="T10" s="93"/>
      <c r="U10" s="93"/>
      <c r="V10" s="93"/>
      <c r="W10" s="93"/>
      <c r="X10" s="93"/>
      <c r="Y10" s="93"/>
      <c r="Z10" s="93"/>
      <c r="AA10" s="93"/>
    </row>
    <row r="11" customFormat="false" ht="45.75" hidden="true" customHeight="true" outlineLevel="0" collapsed="false">
      <c r="A11" s="102"/>
      <c r="B11" s="106"/>
      <c r="C11" s="104"/>
      <c r="D11" s="104"/>
      <c r="E11" s="105"/>
      <c r="H11" s="93"/>
      <c r="I11" s="93"/>
      <c r="J11" s="93"/>
      <c r="K11" s="93"/>
      <c r="L11" s="93"/>
      <c r="M11" s="93"/>
      <c r="N11" s="93"/>
      <c r="O11" s="93"/>
      <c r="P11" s="93"/>
      <c r="Q11" s="93"/>
      <c r="R11" s="93"/>
      <c r="S11" s="93"/>
      <c r="T11" s="93"/>
      <c r="U11" s="93"/>
      <c r="V11" s="93"/>
      <c r="W11" s="93"/>
      <c r="X11" s="93"/>
      <c r="Y11" s="93"/>
      <c r="Z11" s="93"/>
      <c r="AA11" s="93"/>
    </row>
    <row r="12" customFormat="false" ht="47.25" hidden="true" customHeight="true" outlineLevel="0" collapsed="false">
      <c r="A12" s="102"/>
      <c r="B12" s="106"/>
      <c r="C12" s="104"/>
      <c r="D12" s="104"/>
      <c r="E12" s="105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</row>
    <row r="13" customFormat="false" ht="29.25" hidden="true" customHeight="true" outlineLevel="0" collapsed="false">
      <c r="A13" s="107"/>
      <c r="B13" s="97"/>
      <c r="C13" s="104"/>
      <c r="D13" s="104"/>
      <c r="E13" s="105"/>
      <c r="H13" s="93"/>
      <c r="I13" s="93"/>
      <c r="J13" s="93"/>
      <c r="K13" s="93"/>
      <c r="L13" s="93"/>
      <c r="M13" s="93"/>
      <c r="N13" s="93"/>
      <c r="O13" s="93"/>
      <c r="P13" s="93"/>
      <c r="Q13" s="93"/>
      <c r="R13" s="93"/>
      <c r="S13" s="93"/>
      <c r="T13" s="93"/>
      <c r="U13" s="93"/>
      <c r="V13" s="93"/>
      <c r="W13" s="93"/>
      <c r="X13" s="93"/>
      <c r="Y13" s="93"/>
      <c r="Z13" s="93"/>
      <c r="AA13" s="93"/>
    </row>
    <row r="14" customFormat="false" ht="30.75" hidden="true" customHeight="true" outlineLevel="0" collapsed="false">
      <c r="A14" s="108"/>
      <c r="B14" s="106"/>
      <c r="C14" s="104"/>
      <c r="D14" s="104"/>
      <c r="E14" s="105"/>
      <c r="H14" s="93"/>
      <c r="I14" s="93"/>
      <c r="J14" s="93"/>
      <c r="K14" s="93"/>
      <c r="L14" s="93"/>
      <c r="M14" s="93"/>
      <c r="N14" s="93"/>
      <c r="O14" s="93"/>
      <c r="P14" s="93"/>
      <c r="Q14" s="93"/>
      <c r="R14" s="93"/>
      <c r="S14" s="93"/>
      <c r="T14" s="93"/>
      <c r="U14" s="93"/>
      <c r="V14" s="93"/>
      <c r="W14" s="93"/>
      <c r="X14" s="93"/>
      <c r="Y14" s="93"/>
      <c r="Z14" s="93"/>
      <c r="AA14" s="93"/>
    </row>
    <row r="15" customFormat="false" ht="44.25" hidden="true" customHeight="true" outlineLevel="0" collapsed="false">
      <c r="A15" s="102"/>
      <c r="B15" s="106"/>
      <c r="C15" s="104"/>
      <c r="D15" s="104"/>
      <c r="E15" s="105"/>
      <c r="H15" s="93"/>
      <c r="I15" s="93"/>
      <c r="J15" s="93"/>
      <c r="K15" s="93"/>
      <c r="L15" s="93"/>
      <c r="M15" s="93"/>
      <c r="N15" s="93"/>
      <c r="O15" s="93"/>
      <c r="P15" s="93"/>
      <c r="Q15" s="93"/>
      <c r="R15" s="93"/>
      <c r="S15" s="93"/>
      <c r="T15" s="93"/>
      <c r="U15" s="93"/>
      <c r="V15" s="93"/>
      <c r="W15" s="93"/>
      <c r="X15" s="93"/>
      <c r="Y15" s="93"/>
      <c r="Z15" s="93"/>
      <c r="AA15" s="93"/>
    </row>
    <row r="16" customFormat="false" ht="29.25" hidden="true" customHeight="true" outlineLevel="0" collapsed="false">
      <c r="A16" s="102"/>
      <c r="B16" s="109"/>
      <c r="C16" s="110"/>
      <c r="D16" s="104"/>
      <c r="E16" s="105"/>
      <c r="H16" s="93"/>
      <c r="I16" s="93"/>
      <c r="J16" s="93"/>
      <c r="K16" s="93"/>
      <c r="L16" s="93"/>
      <c r="M16" s="93"/>
      <c r="N16" s="93"/>
      <c r="O16" s="93"/>
      <c r="P16" s="93"/>
      <c r="Q16" s="93"/>
      <c r="R16" s="93"/>
      <c r="S16" s="93"/>
      <c r="T16" s="93"/>
      <c r="U16" s="93"/>
      <c r="V16" s="93"/>
      <c r="W16" s="93"/>
      <c r="X16" s="93"/>
      <c r="Y16" s="93"/>
      <c r="Z16" s="93"/>
      <c r="AA16" s="93"/>
    </row>
    <row r="17" customFormat="false" ht="45" hidden="true" customHeight="true" outlineLevel="0" collapsed="false">
      <c r="A17" s="102"/>
      <c r="B17" s="109"/>
      <c r="C17" s="110"/>
      <c r="D17" s="104"/>
      <c r="E17" s="105"/>
      <c r="H17" s="93"/>
      <c r="I17" s="93"/>
      <c r="J17" s="93"/>
      <c r="K17" s="93"/>
      <c r="L17" s="93"/>
      <c r="M17" s="93"/>
      <c r="N17" s="93"/>
      <c r="O17" s="93"/>
      <c r="P17" s="93"/>
      <c r="Q17" s="93"/>
      <c r="R17" s="93"/>
      <c r="S17" s="93"/>
      <c r="T17" s="93"/>
      <c r="U17" s="93"/>
      <c r="V17" s="93"/>
      <c r="W17" s="93"/>
      <c r="X17" s="93"/>
      <c r="Y17" s="93"/>
      <c r="Z17" s="93"/>
      <c r="AA17" s="93"/>
    </row>
    <row r="18" customFormat="false" ht="45.75" hidden="true" customHeight="true" outlineLevel="0" collapsed="false">
      <c r="A18" s="102"/>
      <c r="B18" s="111"/>
      <c r="C18" s="111"/>
      <c r="D18" s="104"/>
      <c r="E18" s="105"/>
      <c r="H18" s="93"/>
      <c r="I18" s="93"/>
      <c r="J18" s="93"/>
      <c r="K18" s="93"/>
      <c r="L18" s="93"/>
      <c r="M18" s="93"/>
      <c r="N18" s="93"/>
      <c r="O18" s="93"/>
      <c r="P18" s="93"/>
      <c r="Q18" s="93"/>
      <c r="R18" s="93"/>
      <c r="S18" s="93"/>
      <c r="T18" s="93"/>
      <c r="U18" s="93"/>
      <c r="V18" s="93"/>
      <c r="W18" s="93"/>
      <c r="X18" s="93"/>
      <c r="Y18" s="93"/>
      <c r="Z18" s="93"/>
      <c r="AA18" s="93"/>
    </row>
    <row r="19" customFormat="false" ht="55.5" hidden="true" customHeight="true" outlineLevel="0" collapsed="false">
      <c r="A19" s="102"/>
      <c r="B19" s="112"/>
      <c r="C19" s="113"/>
      <c r="D19" s="104"/>
      <c r="E19" s="105"/>
      <c r="H19" s="93"/>
      <c r="I19" s="93"/>
      <c r="J19" s="93"/>
      <c r="K19" s="93"/>
      <c r="L19" s="93"/>
      <c r="M19" s="93"/>
      <c r="N19" s="93"/>
      <c r="O19" s="93"/>
      <c r="P19" s="93"/>
      <c r="Q19" s="93"/>
      <c r="R19" s="93"/>
      <c r="S19" s="93"/>
      <c r="T19" s="93"/>
      <c r="U19" s="93"/>
      <c r="V19" s="93"/>
      <c r="W19" s="93"/>
      <c r="X19" s="93"/>
      <c r="Y19" s="93"/>
      <c r="Z19" s="93"/>
      <c r="AA19" s="93"/>
    </row>
    <row r="20" customFormat="false" ht="12.75" hidden="false" customHeight="true" outlineLevel="0" collapsed="false">
      <c r="A20" s="114" t="s">
        <v>153</v>
      </c>
      <c r="B20" s="114"/>
      <c r="C20" s="114"/>
      <c r="D20" s="114"/>
      <c r="E20" s="115" t="n">
        <f aca="false">SUM(E8:E19)</f>
        <v>0</v>
      </c>
      <c r="F20" s="116"/>
      <c r="H20" s="93"/>
      <c r="I20" s="93"/>
      <c r="J20" s="93"/>
      <c r="K20" s="93"/>
      <c r="L20" s="93"/>
      <c r="M20" s="93"/>
      <c r="N20" s="93"/>
      <c r="O20" s="93"/>
      <c r="P20" s="93"/>
      <c r="Q20" s="93"/>
      <c r="R20" s="93"/>
      <c r="S20" s="93"/>
      <c r="T20" s="93"/>
      <c r="U20" s="93"/>
      <c r="V20" s="93"/>
      <c r="W20" s="93"/>
      <c r="X20" s="93"/>
      <c r="Y20" s="93"/>
      <c r="Z20" s="93"/>
      <c r="AA20" s="93"/>
    </row>
    <row r="21" customFormat="false" ht="12.75" hidden="false" customHeight="true" outlineLevel="0" collapsed="false">
      <c r="A21" s="114" t="s">
        <v>154</v>
      </c>
      <c r="B21" s="114"/>
      <c r="C21" s="114"/>
      <c r="D21" s="114"/>
      <c r="E21" s="115" t="n">
        <f aca="false">E20/12</f>
        <v>0</v>
      </c>
      <c r="F21" s="116"/>
      <c r="H21" s="93"/>
      <c r="I21" s="93"/>
      <c r="J21" s="93"/>
      <c r="K21" s="93"/>
      <c r="L21" s="93"/>
      <c r="M21" s="93"/>
      <c r="N21" s="93"/>
      <c r="O21" s="93"/>
      <c r="P21" s="93"/>
      <c r="Q21" s="93"/>
      <c r="R21" s="93"/>
      <c r="S21" s="93"/>
      <c r="T21" s="93"/>
      <c r="U21" s="93"/>
      <c r="V21" s="93"/>
      <c r="W21" s="93"/>
      <c r="X21" s="93"/>
      <c r="Y21" s="93"/>
      <c r="Z21" s="93"/>
      <c r="AA21" s="93"/>
    </row>
    <row r="22" customFormat="false" ht="12.75" hidden="false" customHeight="true" outlineLevel="0" collapsed="false">
      <c r="B22" s="93"/>
      <c r="C22" s="93"/>
      <c r="D22" s="93"/>
      <c r="E22" s="93"/>
      <c r="F22" s="93"/>
      <c r="G22" s="93"/>
      <c r="H22" s="93"/>
      <c r="I22" s="93"/>
      <c r="J22" s="93"/>
      <c r="K22" s="93"/>
      <c r="L22" s="93"/>
      <c r="M22" s="93"/>
      <c r="N22" s="93"/>
      <c r="O22" s="93"/>
      <c r="P22" s="93"/>
      <c r="Q22" s="93"/>
      <c r="R22" s="93"/>
      <c r="S22" s="93"/>
      <c r="T22" s="93"/>
      <c r="U22" s="93"/>
      <c r="V22" s="93"/>
      <c r="W22" s="93"/>
      <c r="X22" s="93"/>
      <c r="Y22" s="93"/>
      <c r="Z22" s="93"/>
      <c r="AA22" s="93"/>
    </row>
    <row r="23" customFormat="false" ht="25.5" hidden="false" customHeight="true" outlineLevel="0" collapsed="false">
      <c r="A23" s="117" t="s">
        <v>155</v>
      </c>
      <c r="B23" s="100" t="s">
        <v>149</v>
      </c>
      <c r="C23" s="100" t="s">
        <v>150</v>
      </c>
      <c r="D23" s="101" t="s">
        <v>151</v>
      </c>
      <c r="E23" s="101" t="s">
        <v>152</v>
      </c>
      <c r="F23" s="93"/>
      <c r="G23" s="93"/>
      <c r="H23" s="93"/>
      <c r="I23" s="93"/>
      <c r="J23" s="93"/>
      <c r="K23" s="93"/>
      <c r="L23" s="93"/>
      <c r="M23" s="93"/>
      <c r="N23" s="93"/>
      <c r="O23" s="93"/>
      <c r="P23" s="93"/>
      <c r="Q23" s="93"/>
      <c r="R23" s="93"/>
      <c r="S23" s="93"/>
      <c r="T23" s="93"/>
      <c r="U23" s="93"/>
      <c r="V23" s="93"/>
      <c r="W23" s="93"/>
      <c r="X23" s="93"/>
      <c r="Y23" s="93"/>
      <c r="Z23" s="93"/>
      <c r="AA23" s="93"/>
    </row>
    <row r="24" customFormat="false" ht="27.75" hidden="false" customHeight="true" outlineLevel="0" collapsed="false">
      <c r="A24" s="118" t="s">
        <v>156</v>
      </c>
      <c r="B24" s="91" t="s">
        <v>157</v>
      </c>
      <c r="C24" s="104" t="n">
        <v>4</v>
      </c>
      <c r="D24" s="119" t="n">
        <v>56.13</v>
      </c>
      <c r="E24" s="105" t="n">
        <f aca="false">C24*D24</f>
        <v>224.52</v>
      </c>
      <c r="F24" s="93"/>
      <c r="G24" s="93"/>
      <c r="H24" s="93"/>
      <c r="I24" s="93"/>
      <c r="J24" s="93"/>
      <c r="K24" s="93"/>
      <c r="L24" s="93"/>
      <c r="M24" s="93"/>
      <c r="N24" s="93"/>
      <c r="O24" s="93"/>
      <c r="P24" s="93"/>
      <c r="Q24" s="93"/>
      <c r="R24" s="93"/>
      <c r="S24" s="93"/>
      <c r="T24" s="93"/>
      <c r="U24" s="93"/>
      <c r="V24" s="93"/>
      <c r="W24" s="93"/>
      <c r="X24" s="93"/>
      <c r="Y24" s="93"/>
      <c r="Z24" s="93"/>
      <c r="AA24" s="93"/>
    </row>
    <row r="25" customFormat="false" ht="12.75" hidden="false" customHeight="true" outlineLevel="0" collapsed="false">
      <c r="A25" s="120" t="s">
        <v>158</v>
      </c>
      <c r="B25" s="91" t="s">
        <v>157</v>
      </c>
      <c r="C25" s="104" t="n">
        <v>4</v>
      </c>
      <c r="D25" s="119" t="n">
        <v>72.15</v>
      </c>
      <c r="E25" s="105" t="n">
        <f aca="false">C25*D25</f>
        <v>288.6</v>
      </c>
      <c r="F25" s="93"/>
      <c r="G25" s="93"/>
      <c r="H25" s="93"/>
      <c r="I25" s="93"/>
      <c r="J25" s="93"/>
      <c r="K25" s="93"/>
      <c r="L25" s="93"/>
      <c r="M25" s="93"/>
      <c r="N25" s="93"/>
      <c r="O25" s="93"/>
      <c r="P25" s="93"/>
      <c r="Q25" s="93"/>
      <c r="R25" s="93"/>
      <c r="S25" s="93"/>
      <c r="T25" s="93"/>
      <c r="U25" s="93"/>
      <c r="V25" s="93"/>
      <c r="W25" s="93"/>
      <c r="X25" s="93"/>
      <c r="Y25" s="93"/>
      <c r="Z25" s="93"/>
      <c r="AA25" s="93"/>
    </row>
    <row r="26" customFormat="false" ht="12.75" hidden="false" customHeight="true" outlineLevel="0" collapsed="false">
      <c r="A26" s="120" t="s">
        <v>159</v>
      </c>
      <c r="B26" s="91" t="s">
        <v>157</v>
      </c>
      <c r="C26" s="104" t="n">
        <v>6</v>
      </c>
      <c r="D26" s="119" t="n">
        <v>31.57</v>
      </c>
      <c r="E26" s="105" t="n">
        <f aca="false">C26*D26</f>
        <v>189.42</v>
      </c>
      <c r="F26" s="93"/>
      <c r="G26" s="93"/>
      <c r="H26" s="93"/>
      <c r="I26" s="93"/>
      <c r="J26" s="93"/>
      <c r="K26" s="93"/>
      <c r="L26" s="93"/>
      <c r="M26" s="93"/>
      <c r="N26" s="93"/>
      <c r="O26" s="93"/>
      <c r="P26" s="93"/>
      <c r="Q26" s="93"/>
      <c r="R26" s="93"/>
      <c r="S26" s="93"/>
      <c r="T26" s="93"/>
      <c r="U26" s="93"/>
      <c r="V26" s="93"/>
      <c r="W26" s="93"/>
      <c r="X26" s="93"/>
      <c r="Y26" s="93"/>
      <c r="Z26" s="93"/>
      <c r="AA26" s="93"/>
    </row>
    <row r="27" customFormat="false" ht="12.75" hidden="false" customHeight="true" outlineLevel="0" collapsed="false">
      <c r="A27" s="120" t="s">
        <v>160</v>
      </c>
      <c r="B27" s="91" t="s">
        <v>157</v>
      </c>
      <c r="C27" s="104" t="n">
        <v>6</v>
      </c>
      <c r="D27" s="119" t="n">
        <v>75.85</v>
      </c>
      <c r="E27" s="105" t="n">
        <f aca="false">C27*D27</f>
        <v>455.1</v>
      </c>
      <c r="F27" s="93"/>
      <c r="G27" s="93"/>
      <c r="H27" s="121"/>
      <c r="I27" s="93"/>
      <c r="J27" s="93"/>
      <c r="K27" s="93"/>
      <c r="L27" s="93"/>
      <c r="M27" s="93"/>
      <c r="N27" s="93"/>
      <c r="O27" s="93"/>
      <c r="P27" s="93"/>
      <c r="Q27" s="93"/>
      <c r="R27" s="93"/>
      <c r="S27" s="93"/>
      <c r="T27" s="93"/>
      <c r="U27" s="93"/>
      <c r="V27" s="93"/>
      <c r="W27" s="93"/>
      <c r="X27" s="93"/>
      <c r="Y27" s="93"/>
      <c r="Z27" s="93"/>
      <c r="AA27" s="93"/>
    </row>
    <row r="28" customFormat="false" ht="12.75" hidden="false" customHeight="true" outlineLevel="0" collapsed="false">
      <c r="A28" s="120" t="s">
        <v>161</v>
      </c>
      <c r="B28" s="91" t="s">
        <v>157</v>
      </c>
      <c r="C28" s="104" t="n">
        <v>2</v>
      </c>
      <c r="D28" s="119" t="n">
        <v>131.16</v>
      </c>
      <c r="E28" s="105" t="n">
        <f aca="false">C28*D28</f>
        <v>262.32</v>
      </c>
      <c r="F28" s="93"/>
      <c r="G28" s="93"/>
      <c r="H28" s="93"/>
      <c r="I28" s="93"/>
      <c r="J28" s="93"/>
      <c r="K28" s="93"/>
      <c r="L28" s="93"/>
      <c r="M28" s="93"/>
      <c r="N28" s="93"/>
      <c r="O28" s="93"/>
      <c r="P28" s="93"/>
      <c r="Q28" s="93"/>
      <c r="R28" s="93"/>
      <c r="S28" s="93"/>
      <c r="T28" s="93"/>
      <c r="U28" s="93"/>
      <c r="V28" s="93"/>
      <c r="W28" s="93"/>
      <c r="X28" s="93"/>
      <c r="Y28" s="93"/>
      <c r="Z28" s="93"/>
      <c r="AA28" s="93"/>
    </row>
    <row r="29" customFormat="false" ht="12.75" hidden="false" customHeight="true" outlineLevel="0" collapsed="false">
      <c r="A29" s="120" t="s">
        <v>162</v>
      </c>
      <c r="B29" s="91" t="s">
        <v>157</v>
      </c>
      <c r="C29" s="104" t="n">
        <v>2</v>
      </c>
      <c r="D29" s="119" t="n">
        <v>95.36</v>
      </c>
      <c r="E29" s="105" t="n">
        <f aca="false">C29*D29</f>
        <v>190.72</v>
      </c>
      <c r="F29" s="93"/>
      <c r="G29" s="93"/>
      <c r="H29" s="93"/>
      <c r="I29" s="93"/>
      <c r="J29" s="93"/>
      <c r="K29" s="93"/>
      <c r="L29" s="93"/>
      <c r="M29" s="93"/>
      <c r="N29" s="93"/>
      <c r="O29" s="93"/>
      <c r="P29" s="93"/>
      <c r="Q29" s="93"/>
      <c r="R29" s="93"/>
      <c r="S29" s="93"/>
      <c r="T29" s="93"/>
      <c r="U29" s="93"/>
      <c r="V29" s="93"/>
      <c r="W29" s="93"/>
      <c r="X29" s="93"/>
      <c r="Y29" s="93"/>
      <c r="Z29" s="93"/>
      <c r="AA29" s="93"/>
    </row>
    <row r="30" customFormat="false" ht="12.75" hidden="false" customHeight="true" outlineLevel="0" collapsed="false">
      <c r="A30" s="114" t="s">
        <v>163</v>
      </c>
      <c r="B30" s="114"/>
      <c r="C30" s="114"/>
      <c r="D30" s="114"/>
      <c r="E30" s="122" t="n">
        <f aca="false">SUM(E24:E29)</f>
        <v>1610.68</v>
      </c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3"/>
      <c r="U30" s="93"/>
      <c r="V30" s="93"/>
      <c r="W30" s="93"/>
      <c r="X30" s="93"/>
      <c r="Y30" s="93"/>
      <c r="Z30" s="93"/>
      <c r="AA30" s="93"/>
    </row>
    <row r="31" customFormat="false" ht="12.75" hidden="false" customHeight="true" outlineLevel="0" collapsed="false">
      <c r="A31" s="114" t="s">
        <v>164</v>
      </c>
      <c r="B31" s="114"/>
      <c r="C31" s="114"/>
      <c r="D31" s="114"/>
      <c r="E31" s="122" t="n">
        <f aca="false">E30/12</f>
        <v>134.223333333333</v>
      </c>
      <c r="F31" s="93"/>
      <c r="G31" s="93"/>
      <c r="H31" s="93"/>
      <c r="I31" s="93"/>
      <c r="J31" s="93"/>
      <c r="K31" s="93"/>
      <c r="L31" s="93"/>
      <c r="M31" s="93"/>
      <c r="N31" s="93"/>
      <c r="O31" s="93"/>
      <c r="P31" s="93"/>
      <c r="Q31" s="93"/>
      <c r="R31" s="93"/>
      <c r="S31" s="93"/>
      <c r="T31" s="93"/>
      <c r="U31" s="93"/>
      <c r="V31" s="93"/>
      <c r="W31" s="93"/>
      <c r="X31" s="93"/>
      <c r="Y31" s="93"/>
      <c r="Z31" s="93"/>
      <c r="AA31" s="93"/>
    </row>
    <row r="32" customFormat="false" ht="12.75" hidden="false" customHeight="true" outlineLevel="0" collapsed="false">
      <c r="B32" s="93"/>
      <c r="C32" s="93"/>
      <c r="D32" s="93"/>
      <c r="E32" s="93"/>
      <c r="F32" s="93"/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3"/>
    </row>
    <row r="33" customFormat="false" ht="19.5" hidden="false" customHeight="true" outlineLevel="0" collapsed="false">
      <c r="A33" s="123" t="s">
        <v>165</v>
      </c>
      <c r="B33" s="123" t="s">
        <v>166</v>
      </c>
      <c r="C33" s="123"/>
      <c r="D33" s="123" t="s">
        <v>167</v>
      </c>
      <c r="E33" s="123"/>
      <c r="F33" s="124" t="s">
        <v>168</v>
      </c>
      <c r="G33" s="124"/>
      <c r="H33" s="93"/>
      <c r="I33" s="93"/>
      <c r="J33" s="93"/>
      <c r="K33" s="93"/>
      <c r="L33" s="93"/>
      <c r="M33" s="93"/>
      <c r="N33" s="93"/>
      <c r="O33" s="93"/>
      <c r="P33" s="93"/>
      <c r="Q33" s="93"/>
      <c r="R33" s="93"/>
      <c r="S33" s="93"/>
      <c r="T33" s="93"/>
      <c r="U33" s="93"/>
      <c r="V33" s="93"/>
      <c r="W33" s="93"/>
      <c r="X33" s="93"/>
      <c r="Y33" s="93"/>
      <c r="Z33" s="93"/>
      <c r="AA33" s="93"/>
    </row>
    <row r="34" customFormat="false" ht="12.75" hidden="false" customHeight="true" outlineLevel="0" collapsed="false">
      <c r="A34" s="125" t="s">
        <v>109</v>
      </c>
      <c r="B34" s="126" t="n">
        <f aca="false">E20</f>
        <v>0</v>
      </c>
      <c r="C34" s="126"/>
      <c r="D34" s="122" t="n">
        <f aca="false">E21</f>
        <v>0</v>
      </c>
      <c r="E34" s="122"/>
      <c r="F34" s="127" t="n">
        <f aca="false">D34*G40</f>
        <v>0</v>
      </c>
      <c r="G34" s="127"/>
      <c r="H34" s="93"/>
      <c r="I34" s="93"/>
      <c r="J34" s="93"/>
      <c r="K34" s="93"/>
      <c r="L34" s="93"/>
      <c r="M34" s="93"/>
      <c r="N34" s="93"/>
      <c r="O34" s="93"/>
      <c r="P34" s="93"/>
      <c r="Q34" s="93"/>
      <c r="R34" s="93"/>
      <c r="S34" s="93"/>
      <c r="T34" s="93"/>
      <c r="U34" s="93"/>
      <c r="V34" s="93"/>
      <c r="W34" s="93"/>
      <c r="X34" s="93"/>
      <c r="Y34" s="93"/>
      <c r="Z34" s="93"/>
      <c r="AA34" s="93"/>
    </row>
    <row r="35" customFormat="false" ht="12.75" hidden="false" customHeight="true" outlineLevel="0" collapsed="false">
      <c r="A35" s="49"/>
      <c r="B35" s="49"/>
      <c r="C35" s="49"/>
      <c r="D35" s="49"/>
      <c r="E35" s="49"/>
      <c r="F35" s="128"/>
      <c r="G35" s="128"/>
      <c r="H35" s="93"/>
      <c r="I35" s="93"/>
      <c r="J35" s="93"/>
      <c r="K35" s="93"/>
      <c r="L35" s="93"/>
      <c r="M35" s="93"/>
      <c r="N35" s="93"/>
      <c r="O35" s="93"/>
      <c r="P35" s="93"/>
      <c r="Q35" s="93"/>
      <c r="R35" s="93"/>
      <c r="S35" s="93"/>
      <c r="T35" s="93"/>
      <c r="U35" s="93"/>
      <c r="V35" s="93"/>
      <c r="W35" s="93"/>
      <c r="X35" s="93"/>
      <c r="Y35" s="93"/>
      <c r="Z35" s="93"/>
      <c r="AA35" s="93"/>
    </row>
    <row r="36" customFormat="false" ht="12.75" hidden="false" customHeight="true" outlineLevel="0" collapsed="false">
      <c r="A36" s="129" t="s">
        <v>155</v>
      </c>
      <c r="B36" s="126" t="n">
        <f aca="false">E30</f>
        <v>1610.68</v>
      </c>
      <c r="C36" s="126"/>
      <c r="D36" s="122" t="n">
        <f aca="false">E31</f>
        <v>134.223333333333</v>
      </c>
      <c r="E36" s="122"/>
      <c r="F36" s="127" t="n">
        <f aca="false">D36*G40</f>
        <v>268.446666666667</v>
      </c>
      <c r="G36" s="127"/>
      <c r="H36" s="93"/>
      <c r="I36" s="93"/>
      <c r="J36" s="93"/>
      <c r="K36" s="93"/>
      <c r="L36" s="93"/>
      <c r="M36" s="93"/>
      <c r="N36" s="93"/>
      <c r="O36" s="93"/>
      <c r="P36" s="93"/>
      <c r="Q36" s="93"/>
      <c r="R36" s="93"/>
      <c r="S36" s="93"/>
      <c r="T36" s="93"/>
      <c r="U36" s="93"/>
      <c r="V36" s="93"/>
      <c r="W36" s="93"/>
      <c r="X36" s="93"/>
      <c r="Y36" s="93"/>
      <c r="Z36" s="93"/>
      <c r="AA36" s="93"/>
    </row>
    <row r="37" customFormat="false" ht="12.75" hidden="false" customHeight="true" outlineLevel="0" collapsed="false">
      <c r="A37" s="49"/>
      <c r="B37" s="49"/>
      <c r="C37" s="49"/>
      <c r="D37" s="49"/>
      <c r="E37" s="49"/>
      <c r="F37" s="130"/>
      <c r="G37" s="130"/>
      <c r="H37" s="93"/>
      <c r="I37" s="93"/>
      <c r="J37" s="93"/>
      <c r="K37" s="93"/>
      <c r="L37" s="93"/>
      <c r="M37" s="93"/>
      <c r="N37" s="93"/>
      <c r="O37" s="93"/>
      <c r="P37" s="93"/>
      <c r="Q37" s="93"/>
      <c r="R37" s="93"/>
      <c r="S37" s="93"/>
      <c r="T37" s="93"/>
      <c r="U37" s="93"/>
      <c r="V37" s="93"/>
      <c r="W37" s="93"/>
      <c r="X37" s="93"/>
      <c r="Y37" s="93"/>
      <c r="Z37" s="93"/>
      <c r="AA37" s="93"/>
    </row>
    <row r="38" customFormat="false" ht="12.75" hidden="false" customHeight="true" outlineLevel="0" collapsed="false">
      <c r="A38" s="125" t="s">
        <v>169</v>
      </c>
      <c r="B38" s="122" t="n">
        <f aca="false">SUM(B34,B36)</f>
        <v>1610.68</v>
      </c>
      <c r="C38" s="122"/>
      <c r="D38" s="122" t="n">
        <f aca="false">SUM(D34,D36)</f>
        <v>134.223333333333</v>
      </c>
      <c r="E38" s="122"/>
      <c r="F38" s="131" t="n">
        <f aca="false">D38*G40</f>
        <v>268.446666666667</v>
      </c>
      <c r="G38" s="131"/>
      <c r="H38" s="93"/>
      <c r="I38" s="93"/>
      <c r="J38" s="93"/>
      <c r="K38" s="93"/>
      <c r="L38" s="93"/>
      <c r="M38" s="93"/>
      <c r="N38" s="93"/>
      <c r="O38" s="93"/>
      <c r="P38" s="93"/>
      <c r="Q38" s="93"/>
      <c r="R38" s="93"/>
      <c r="S38" s="93"/>
      <c r="T38" s="93"/>
      <c r="U38" s="93"/>
      <c r="V38" s="93"/>
      <c r="W38" s="93"/>
      <c r="X38" s="93"/>
      <c r="Y38" s="93"/>
      <c r="Z38" s="93"/>
      <c r="AA38" s="93"/>
    </row>
    <row r="39" customFormat="false" ht="12.75" hidden="false" customHeight="true" outlineLevel="0" collapsed="false">
      <c r="A39" s="132"/>
      <c r="B39" s="133"/>
      <c r="C39" s="133"/>
      <c r="D39" s="133"/>
      <c r="E39" s="133"/>
      <c r="F39" s="98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3"/>
      <c r="X39" s="93"/>
      <c r="Y39" s="93"/>
      <c r="Z39" s="93"/>
      <c r="AA39" s="93"/>
    </row>
    <row r="40" customFormat="false" ht="19.5" hidden="false" customHeight="true" outlineLevel="0" collapsed="false">
      <c r="A40" s="134" t="s">
        <v>170</v>
      </c>
      <c r="B40" s="134"/>
      <c r="C40" s="134"/>
      <c r="D40" s="134"/>
      <c r="E40" s="134"/>
      <c r="F40" s="134"/>
      <c r="G40" s="135" t="n">
        <v>2</v>
      </c>
      <c r="H40" s="93"/>
      <c r="I40" s="93"/>
      <c r="J40" s="93"/>
      <c r="K40" s="93"/>
      <c r="L40" s="93"/>
      <c r="M40" s="93"/>
      <c r="N40" s="93"/>
      <c r="O40" s="93"/>
      <c r="P40" s="93"/>
      <c r="Q40" s="93"/>
      <c r="R40" s="93"/>
      <c r="S40" s="93"/>
      <c r="T40" s="93"/>
      <c r="U40" s="93"/>
      <c r="V40" s="93"/>
      <c r="W40" s="93"/>
      <c r="X40" s="93"/>
      <c r="Y40" s="93"/>
      <c r="Z40" s="93"/>
      <c r="AA40" s="93"/>
    </row>
    <row r="41" customFormat="false" ht="12.75" hidden="false" customHeight="true" outlineLevel="0" collapsed="false">
      <c r="A41" s="136" t="s">
        <v>171</v>
      </c>
      <c r="B41" s="136"/>
      <c r="C41" s="136"/>
      <c r="D41" s="136"/>
      <c r="E41" s="136"/>
      <c r="F41" s="136"/>
      <c r="G41" s="136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</row>
    <row r="242" customFormat="false" ht="15.75" hidden="false" customHeight="true" outlineLevel="0" collapsed="false"/>
    <row r="243" customFormat="false" ht="15.75" hidden="false" customHeight="true" outlineLevel="0" collapsed="false"/>
    <row r="244" customFormat="false" ht="15.75" hidden="false" customHeight="true" outlineLevel="0" collapsed="false"/>
    <row r="245" customFormat="false" ht="15.75" hidden="false" customHeight="true" outlineLevel="0" collapsed="false"/>
    <row r="246" customFormat="false" ht="15.75" hidden="false" customHeight="true" outlineLevel="0" collapsed="false"/>
    <row r="247" customFormat="false" ht="15.75" hidden="false" customHeight="true" outlineLevel="0" collapsed="false"/>
    <row r="248" customFormat="false" ht="15.75" hidden="false" customHeight="true" outlineLevel="0" collapsed="false"/>
    <row r="249" customFormat="false" ht="15.75" hidden="false" customHeight="true" outlineLevel="0" collapsed="false"/>
    <row r="250" customFormat="false" ht="15.75" hidden="false" customHeight="true" outlineLevel="0" collapsed="false"/>
    <row r="251" customFormat="false" ht="15.75" hidden="false" customHeight="true" outlineLevel="0" collapsed="false"/>
    <row r="252" customFormat="false" ht="15.75" hidden="false" customHeight="true" outlineLevel="0" collapsed="false"/>
    <row r="253" customFormat="false" ht="15.75" hidden="false" customHeight="true" outlineLevel="0" collapsed="false"/>
    <row r="254" customFormat="false" ht="15.75" hidden="false" customHeight="true" outlineLevel="0" collapsed="false"/>
    <row r="255" customFormat="false" ht="15.75" hidden="false" customHeight="true" outlineLevel="0" collapsed="false"/>
    <row r="256" customFormat="false" ht="15.75" hidden="false" customHeight="true" outlineLevel="0" collapsed="false"/>
    <row r="257" customFormat="false" ht="15.75" hidden="false" customHeight="true" outlineLevel="0" collapsed="false"/>
    <row r="258" customFormat="false" ht="15.75" hidden="false" customHeight="true" outlineLevel="0" collapsed="false"/>
    <row r="259" customFormat="false" ht="15.75" hidden="false" customHeight="true" outlineLevel="0" collapsed="false"/>
    <row r="260" customFormat="false" ht="15.75" hidden="false" customHeight="true" outlineLevel="0" collapsed="false"/>
    <row r="261" customFormat="false" ht="15.75" hidden="false" customHeight="true" outlineLevel="0" collapsed="false"/>
    <row r="262" customFormat="false" ht="15.75" hidden="false" customHeight="true" outlineLevel="0" collapsed="false"/>
    <row r="263" customFormat="false" ht="15.75" hidden="false" customHeight="true" outlineLevel="0" collapsed="false"/>
    <row r="264" customFormat="false" ht="15.75" hidden="false" customHeight="true" outlineLevel="0" collapsed="false"/>
    <row r="265" customFormat="false" ht="15.75" hidden="false" customHeight="true" outlineLevel="0" collapsed="false"/>
    <row r="266" customFormat="false" ht="15.75" hidden="false" customHeight="true" outlineLevel="0" collapsed="false"/>
    <row r="267" customFormat="false" ht="15.75" hidden="false" customHeight="true" outlineLevel="0" collapsed="false"/>
    <row r="268" customFormat="false" ht="15.75" hidden="false" customHeight="true" outlineLevel="0" collapsed="false"/>
    <row r="269" customFormat="false" ht="15.75" hidden="false" customHeight="true" outlineLevel="0" collapsed="false"/>
    <row r="270" customFormat="false" ht="15.75" hidden="false" customHeight="true" outlineLevel="0" collapsed="false"/>
    <row r="271" customFormat="false" ht="15.75" hidden="false" customHeight="true" outlineLevel="0" collapsed="false"/>
    <row r="272" customFormat="false" ht="15.75" hidden="false" customHeight="true" outlineLevel="0" collapsed="false"/>
    <row r="273" customFormat="false" ht="15.75" hidden="false" customHeight="true" outlineLevel="0" collapsed="false"/>
    <row r="274" customFormat="false" ht="15.75" hidden="false" customHeight="true" outlineLevel="0" collapsed="false"/>
    <row r="275" customFormat="false" ht="15.75" hidden="false" customHeight="true" outlineLevel="0" collapsed="false"/>
    <row r="276" customFormat="false" ht="15.75" hidden="false" customHeight="true" outlineLevel="0" collapsed="false"/>
    <row r="277" customFormat="false" ht="15.75" hidden="false" customHeight="true" outlineLevel="0" collapsed="false"/>
    <row r="278" customFormat="false" ht="15.75" hidden="false" customHeight="true" outlineLevel="0" collapsed="false"/>
    <row r="279" customFormat="false" ht="15.75" hidden="false" customHeight="true" outlineLevel="0" collapsed="false"/>
    <row r="280" customFormat="false" ht="15.75" hidden="false" customHeight="true" outlineLevel="0" collapsed="false"/>
    <row r="281" customFormat="false" ht="15.75" hidden="false" customHeight="true" outlineLevel="0" collapsed="false"/>
    <row r="282" customFormat="false" ht="15.75" hidden="false" customHeight="true" outlineLevel="0" collapsed="false"/>
    <row r="283" customFormat="false" ht="15.75" hidden="false" customHeight="true" outlineLevel="0" collapsed="false"/>
    <row r="284" customFormat="false" ht="15.75" hidden="false" customHeight="true" outlineLevel="0" collapsed="false"/>
    <row r="285" customFormat="false" ht="15.75" hidden="false" customHeight="true" outlineLevel="0" collapsed="false"/>
    <row r="286" customFormat="false" ht="15.75" hidden="false" customHeight="true" outlineLevel="0" collapsed="false"/>
    <row r="287" customFormat="false" ht="15.75" hidden="false" customHeight="true" outlineLevel="0" collapsed="false"/>
    <row r="288" customFormat="false" ht="15.75" hidden="false" customHeight="true" outlineLevel="0" collapsed="false"/>
    <row r="289" customFormat="false" ht="15.75" hidden="false" customHeight="true" outlineLevel="0" collapsed="false"/>
    <row r="290" customFormat="false" ht="15.75" hidden="false" customHeight="true" outlineLevel="0" collapsed="false"/>
    <row r="291" customFormat="false" ht="15.75" hidden="false" customHeight="true" outlineLevel="0" collapsed="false"/>
    <row r="292" customFormat="false" ht="15.75" hidden="false" customHeight="true" outlineLevel="0" collapsed="false"/>
    <row r="293" customFormat="false" ht="15.75" hidden="false" customHeight="true" outlineLevel="0" collapsed="false"/>
    <row r="294" customFormat="false" ht="15.75" hidden="false" customHeight="true" outlineLevel="0" collapsed="false"/>
    <row r="295" customFormat="false" ht="15.75" hidden="false" customHeight="true" outlineLevel="0" collapsed="false"/>
    <row r="296" customFormat="false" ht="15.75" hidden="false" customHeight="true" outlineLevel="0" collapsed="false"/>
    <row r="297" customFormat="false" ht="15.75" hidden="false" customHeight="true" outlineLevel="0" collapsed="false"/>
    <row r="298" customFormat="false" ht="15.75" hidden="false" customHeight="true" outlineLevel="0" collapsed="false"/>
    <row r="299" customFormat="false" ht="15.75" hidden="false" customHeight="true" outlineLevel="0" collapsed="false"/>
    <row r="300" customFormat="false" ht="15.75" hidden="false" customHeight="true" outlineLevel="0" collapsed="false"/>
    <row r="301" customFormat="false" ht="15.75" hidden="false" customHeight="true" outlineLevel="0" collapsed="false"/>
    <row r="302" customFormat="false" ht="15.75" hidden="false" customHeight="true" outlineLevel="0" collapsed="false"/>
    <row r="303" customFormat="false" ht="15.75" hidden="false" customHeight="true" outlineLevel="0" collapsed="false"/>
    <row r="304" customFormat="false" ht="15.75" hidden="false" customHeight="true" outlineLevel="0" collapsed="false"/>
    <row r="305" customFormat="false" ht="15.75" hidden="false" customHeight="true" outlineLevel="0" collapsed="false"/>
    <row r="306" customFormat="false" ht="15.75" hidden="false" customHeight="true" outlineLevel="0" collapsed="false"/>
    <row r="307" customFormat="false" ht="15.75" hidden="false" customHeight="true" outlineLevel="0" collapsed="false"/>
    <row r="308" customFormat="false" ht="15.75" hidden="false" customHeight="true" outlineLevel="0" collapsed="false"/>
    <row r="309" customFormat="false" ht="15.75" hidden="false" customHeight="true" outlineLevel="0" collapsed="false"/>
    <row r="310" customFormat="false" ht="15.75" hidden="false" customHeight="true" outlineLevel="0" collapsed="false"/>
    <row r="311" customFormat="false" ht="15.75" hidden="false" customHeight="true" outlineLevel="0" collapsed="false"/>
    <row r="312" customFormat="false" ht="15.75" hidden="false" customHeight="true" outlineLevel="0" collapsed="false"/>
    <row r="313" customFormat="false" ht="15.75" hidden="false" customHeight="true" outlineLevel="0" collapsed="false"/>
    <row r="314" customFormat="false" ht="15.75" hidden="false" customHeight="true" outlineLevel="0" collapsed="false"/>
    <row r="315" customFormat="false" ht="15.75" hidden="false" customHeight="true" outlineLevel="0" collapsed="false"/>
    <row r="316" customFormat="false" ht="15.75" hidden="false" customHeight="true" outlineLevel="0" collapsed="false"/>
    <row r="317" customFormat="false" ht="15.75" hidden="false" customHeight="true" outlineLevel="0" collapsed="false"/>
    <row r="318" customFormat="false" ht="15.75" hidden="false" customHeight="true" outlineLevel="0" collapsed="false"/>
    <row r="319" customFormat="false" ht="15.75" hidden="false" customHeight="true" outlineLevel="0" collapsed="false"/>
    <row r="320" customFormat="false" ht="15.75" hidden="false" customHeight="true" outlineLevel="0" collapsed="false"/>
    <row r="321" customFormat="false" ht="15.75" hidden="false" customHeight="true" outlineLevel="0" collapsed="false"/>
    <row r="322" customFormat="false" ht="15.75" hidden="false" customHeight="true" outlineLevel="0" collapsed="false"/>
    <row r="323" customFormat="false" ht="15.75" hidden="false" customHeight="true" outlineLevel="0" collapsed="false"/>
    <row r="324" customFormat="false" ht="15.75" hidden="false" customHeight="true" outlineLevel="0" collapsed="false"/>
    <row r="325" customFormat="false" ht="15.75" hidden="false" customHeight="true" outlineLevel="0" collapsed="false"/>
    <row r="326" customFormat="false" ht="15.75" hidden="false" customHeight="true" outlineLevel="0" collapsed="false"/>
    <row r="327" customFormat="false" ht="15.75" hidden="false" customHeight="true" outlineLevel="0" collapsed="false"/>
    <row r="328" customFormat="false" ht="15.75" hidden="false" customHeight="true" outlineLevel="0" collapsed="false"/>
    <row r="329" customFormat="false" ht="15.75" hidden="false" customHeight="true" outlineLevel="0" collapsed="false"/>
    <row r="330" customFormat="false" ht="15.75" hidden="false" customHeight="true" outlineLevel="0" collapsed="false"/>
    <row r="331" customFormat="false" ht="15.75" hidden="false" customHeight="true" outlineLevel="0" collapsed="false"/>
    <row r="332" customFormat="false" ht="15.75" hidden="false" customHeight="true" outlineLevel="0" collapsed="false"/>
    <row r="333" customFormat="false" ht="15.75" hidden="false" customHeight="true" outlineLevel="0" collapsed="false"/>
    <row r="334" customFormat="false" ht="15.75" hidden="false" customHeight="true" outlineLevel="0" collapsed="false"/>
    <row r="335" customFormat="false" ht="15.75" hidden="false" customHeight="true" outlineLevel="0" collapsed="false"/>
    <row r="336" customFormat="false" ht="15.75" hidden="false" customHeight="true" outlineLevel="0" collapsed="false"/>
    <row r="337" customFormat="false" ht="15.75" hidden="false" customHeight="true" outlineLevel="0" collapsed="false"/>
    <row r="338" customFormat="false" ht="15.75" hidden="false" customHeight="true" outlineLevel="0" collapsed="false"/>
    <row r="339" customFormat="false" ht="15.75" hidden="false" customHeight="true" outlineLevel="0" collapsed="false"/>
    <row r="340" customFormat="false" ht="15.75" hidden="false" customHeight="true" outlineLevel="0" collapsed="false"/>
    <row r="341" customFormat="false" ht="15.75" hidden="false" customHeight="true" outlineLevel="0" collapsed="false"/>
    <row r="342" customFormat="false" ht="15.75" hidden="false" customHeight="true" outlineLevel="0" collapsed="false"/>
    <row r="343" customFormat="false" ht="15.75" hidden="false" customHeight="true" outlineLevel="0" collapsed="false"/>
    <row r="344" customFormat="false" ht="15.75" hidden="false" customHeight="true" outlineLevel="0" collapsed="false"/>
    <row r="345" customFormat="false" ht="15.75" hidden="false" customHeight="true" outlineLevel="0" collapsed="false"/>
    <row r="346" customFormat="false" ht="15.75" hidden="false" customHeight="true" outlineLevel="0" collapsed="false"/>
    <row r="347" customFormat="false" ht="15.75" hidden="false" customHeight="true" outlineLevel="0" collapsed="false"/>
    <row r="348" customFormat="false" ht="15.75" hidden="false" customHeight="true" outlineLevel="0" collapsed="false"/>
    <row r="349" customFormat="false" ht="15.75" hidden="false" customHeight="true" outlineLevel="0" collapsed="false"/>
    <row r="350" customFormat="false" ht="15.75" hidden="false" customHeight="true" outlineLevel="0" collapsed="false"/>
    <row r="351" customFormat="false" ht="15.75" hidden="false" customHeight="true" outlineLevel="0" collapsed="false"/>
    <row r="352" customFormat="false" ht="15.75" hidden="false" customHeight="true" outlineLevel="0" collapsed="false"/>
    <row r="353" customFormat="false" ht="15.75" hidden="false" customHeight="true" outlineLevel="0" collapsed="false"/>
    <row r="354" customFormat="false" ht="15.75" hidden="false" customHeight="true" outlineLevel="0" collapsed="false"/>
    <row r="355" customFormat="false" ht="15.75" hidden="false" customHeight="true" outlineLevel="0" collapsed="false"/>
    <row r="356" customFormat="false" ht="15.75" hidden="false" customHeight="true" outlineLevel="0" collapsed="false"/>
    <row r="357" customFormat="false" ht="15.75" hidden="false" customHeight="true" outlineLevel="0" collapsed="false"/>
    <row r="358" customFormat="false" ht="15.75" hidden="false" customHeight="true" outlineLevel="0" collapsed="false"/>
    <row r="359" customFormat="false" ht="15.75" hidden="false" customHeight="true" outlineLevel="0" collapsed="false"/>
    <row r="360" customFormat="false" ht="15.75" hidden="false" customHeight="true" outlineLevel="0" collapsed="false"/>
    <row r="361" customFormat="false" ht="15.75" hidden="false" customHeight="true" outlineLevel="0" collapsed="false"/>
    <row r="362" customFormat="false" ht="15.75" hidden="false" customHeight="true" outlineLevel="0" collapsed="false"/>
    <row r="363" customFormat="false" ht="15.75" hidden="false" customHeight="true" outlineLevel="0" collapsed="false"/>
    <row r="364" customFormat="false" ht="15.75" hidden="false" customHeight="true" outlineLevel="0" collapsed="false"/>
    <row r="365" customFormat="false" ht="15.75" hidden="false" customHeight="true" outlineLevel="0" collapsed="false"/>
    <row r="366" customFormat="false" ht="15.75" hidden="false" customHeight="true" outlineLevel="0" collapsed="false"/>
    <row r="367" customFormat="false" ht="15.75" hidden="false" customHeight="true" outlineLevel="0" collapsed="false"/>
    <row r="368" customFormat="false" ht="15.75" hidden="false" customHeight="true" outlineLevel="0" collapsed="false"/>
    <row r="369" customFormat="false" ht="15.75" hidden="false" customHeight="true" outlineLevel="0" collapsed="false"/>
    <row r="370" customFormat="false" ht="15.75" hidden="false" customHeight="true" outlineLevel="0" collapsed="false"/>
    <row r="371" customFormat="false" ht="15.75" hidden="false" customHeight="true" outlineLevel="0" collapsed="false"/>
    <row r="372" customFormat="false" ht="15.75" hidden="false" customHeight="true" outlineLevel="0" collapsed="false"/>
    <row r="373" customFormat="false" ht="15.75" hidden="false" customHeight="true" outlineLevel="0" collapsed="false"/>
    <row r="374" customFormat="false" ht="15.75" hidden="false" customHeight="true" outlineLevel="0" collapsed="false"/>
    <row r="375" customFormat="false" ht="15.75" hidden="false" customHeight="true" outlineLevel="0" collapsed="false"/>
    <row r="376" customFormat="false" ht="15.75" hidden="false" customHeight="true" outlineLevel="0" collapsed="false"/>
    <row r="377" customFormat="false" ht="15.75" hidden="false" customHeight="true" outlineLevel="0" collapsed="false"/>
    <row r="378" customFormat="false" ht="15.75" hidden="false" customHeight="true" outlineLevel="0" collapsed="false"/>
    <row r="379" customFormat="false" ht="15.75" hidden="false" customHeight="true" outlineLevel="0" collapsed="false"/>
    <row r="380" customFormat="false" ht="15.75" hidden="false" customHeight="true" outlineLevel="0" collapsed="false"/>
    <row r="381" customFormat="false" ht="15.75" hidden="false" customHeight="true" outlineLevel="0" collapsed="false"/>
    <row r="382" customFormat="false" ht="15.75" hidden="false" customHeight="true" outlineLevel="0" collapsed="false"/>
    <row r="383" customFormat="false" ht="15.75" hidden="false" customHeight="true" outlineLevel="0" collapsed="false"/>
    <row r="384" customFormat="false" ht="15.75" hidden="false" customHeight="true" outlineLevel="0" collapsed="false"/>
    <row r="385" customFormat="false" ht="15.75" hidden="false" customHeight="true" outlineLevel="0" collapsed="false"/>
    <row r="386" customFormat="false" ht="15.75" hidden="false" customHeight="true" outlineLevel="0" collapsed="false"/>
    <row r="387" customFormat="false" ht="15.75" hidden="false" customHeight="true" outlineLevel="0" collapsed="false"/>
    <row r="388" customFormat="false" ht="15.75" hidden="false" customHeight="true" outlineLevel="0" collapsed="false"/>
    <row r="389" customFormat="false" ht="15.75" hidden="false" customHeight="true" outlineLevel="0" collapsed="false"/>
    <row r="390" customFormat="false" ht="15.75" hidden="false" customHeight="true" outlineLevel="0" collapsed="false"/>
    <row r="391" customFormat="false" ht="15.75" hidden="false" customHeight="true" outlineLevel="0" collapsed="false"/>
    <row r="392" customFormat="false" ht="15.75" hidden="false" customHeight="true" outlineLevel="0" collapsed="false"/>
    <row r="393" customFormat="false" ht="15.75" hidden="false" customHeight="true" outlineLevel="0" collapsed="false"/>
    <row r="394" customFormat="false" ht="15.75" hidden="false" customHeight="true" outlineLevel="0" collapsed="false"/>
    <row r="395" customFormat="false" ht="15.75" hidden="false" customHeight="true" outlineLevel="0" collapsed="false"/>
    <row r="396" customFormat="false" ht="15.75" hidden="false" customHeight="true" outlineLevel="0" collapsed="false"/>
    <row r="397" customFormat="false" ht="15.75" hidden="false" customHeight="true" outlineLevel="0" collapsed="false"/>
    <row r="398" customFormat="false" ht="15.75" hidden="false" customHeight="true" outlineLevel="0" collapsed="false"/>
    <row r="399" customFormat="false" ht="15.75" hidden="false" customHeight="true" outlineLevel="0" collapsed="false"/>
    <row r="400" customFormat="false" ht="15.75" hidden="false" customHeight="true" outlineLevel="0" collapsed="false"/>
    <row r="401" customFormat="false" ht="15.75" hidden="false" customHeight="true" outlineLevel="0" collapsed="false"/>
    <row r="402" customFormat="false" ht="15.75" hidden="false" customHeight="true" outlineLevel="0" collapsed="false"/>
    <row r="403" customFormat="false" ht="15.75" hidden="false" customHeight="true" outlineLevel="0" collapsed="false"/>
    <row r="404" customFormat="false" ht="15.75" hidden="false" customHeight="true" outlineLevel="0" collapsed="false"/>
    <row r="405" customFormat="false" ht="15.75" hidden="false" customHeight="true" outlineLevel="0" collapsed="false"/>
    <row r="406" customFormat="false" ht="15.75" hidden="false" customHeight="true" outlineLevel="0" collapsed="false"/>
    <row r="407" customFormat="false" ht="15.75" hidden="false" customHeight="true" outlineLevel="0" collapsed="false"/>
    <row r="408" customFormat="false" ht="15.75" hidden="false" customHeight="true" outlineLevel="0" collapsed="false"/>
    <row r="409" customFormat="false" ht="15.75" hidden="false" customHeight="true" outlineLevel="0" collapsed="false"/>
    <row r="410" customFormat="false" ht="15.75" hidden="false" customHeight="true" outlineLevel="0" collapsed="false"/>
    <row r="411" customFormat="false" ht="15.75" hidden="false" customHeight="true" outlineLevel="0" collapsed="false"/>
    <row r="412" customFormat="false" ht="15.75" hidden="false" customHeight="true" outlineLevel="0" collapsed="false"/>
    <row r="413" customFormat="false" ht="15.75" hidden="false" customHeight="true" outlineLevel="0" collapsed="false"/>
    <row r="414" customFormat="false" ht="15.75" hidden="false" customHeight="true" outlineLevel="0" collapsed="false"/>
    <row r="415" customFormat="false" ht="15.75" hidden="false" customHeight="true" outlineLevel="0" collapsed="false"/>
    <row r="416" customFormat="false" ht="15.75" hidden="false" customHeight="true" outlineLevel="0" collapsed="false"/>
    <row r="417" customFormat="false" ht="15.75" hidden="false" customHeight="true" outlineLevel="0" collapsed="false"/>
    <row r="418" customFormat="false" ht="15.75" hidden="false" customHeight="true" outlineLevel="0" collapsed="false"/>
    <row r="419" customFormat="false" ht="15.75" hidden="false" customHeight="true" outlineLevel="0" collapsed="false"/>
    <row r="420" customFormat="false" ht="15.75" hidden="false" customHeight="true" outlineLevel="0" collapsed="false"/>
    <row r="421" customFormat="false" ht="15.75" hidden="false" customHeight="true" outlineLevel="0" collapsed="false"/>
    <row r="422" customFormat="false" ht="15.75" hidden="false" customHeight="true" outlineLevel="0" collapsed="false"/>
    <row r="423" customFormat="false" ht="15.75" hidden="false" customHeight="true" outlineLevel="0" collapsed="false"/>
    <row r="424" customFormat="false" ht="15.75" hidden="false" customHeight="true" outlineLevel="0" collapsed="false"/>
    <row r="425" customFormat="false" ht="15.75" hidden="false" customHeight="true" outlineLevel="0" collapsed="false"/>
    <row r="426" customFormat="false" ht="15.75" hidden="false" customHeight="true" outlineLevel="0" collapsed="false"/>
    <row r="427" customFormat="false" ht="15.75" hidden="false" customHeight="true" outlineLevel="0" collapsed="false"/>
    <row r="428" customFormat="false" ht="15.75" hidden="false" customHeight="true" outlineLevel="0" collapsed="false"/>
    <row r="429" customFormat="false" ht="15.75" hidden="false" customHeight="true" outlineLevel="0" collapsed="false"/>
    <row r="430" customFormat="false" ht="15.75" hidden="false" customHeight="true" outlineLevel="0" collapsed="false"/>
    <row r="431" customFormat="false" ht="15.75" hidden="false" customHeight="true" outlineLevel="0" collapsed="false"/>
    <row r="432" customFormat="false" ht="15.75" hidden="false" customHeight="true" outlineLevel="0" collapsed="false"/>
    <row r="433" customFormat="false" ht="15.75" hidden="false" customHeight="true" outlineLevel="0" collapsed="false"/>
    <row r="434" customFormat="false" ht="15.75" hidden="false" customHeight="true" outlineLevel="0" collapsed="false"/>
    <row r="435" customFormat="false" ht="15.75" hidden="false" customHeight="true" outlineLevel="0" collapsed="false"/>
    <row r="436" customFormat="false" ht="15.75" hidden="false" customHeight="true" outlineLevel="0" collapsed="false"/>
    <row r="437" customFormat="false" ht="15.75" hidden="false" customHeight="true" outlineLevel="0" collapsed="false"/>
    <row r="438" customFormat="false" ht="15.75" hidden="false" customHeight="true" outlineLevel="0" collapsed="false"/>
    <row r="439" customFormat="false" ht="15.75" hidden="false" customHeight="true" outlineLevel="0" collapsed="false"/>
    <row r="440" customFormat="false" ht="15.75" hidden="false" customHeight="true" outlineLevel="0" collapsed="false"/>
    <row r="441" customFormat="false" ht="15.75" hidden="false" customHeight="true" outlineLevel="0" collapsed="false"/>
    <row r="442" customFormat="false" ht="15.75" hidden="false" customHeight="true" outlineLevel="0" collapsed="false"/>
    <row r="443" customFormat="false" ht="15.75" hidden="false" customHeight="true" outlineLevel="0" collapsed="false"/>
    <row r="444" customFormat="false" ht="15.75" hidden="false" customHeight="true" outlineLevel="0" collapsed="false"/>
    <row r="445" customFormat="false" ht="15.75" hidden="false" customHeight="true" outlineLevel="0" collapsed="false"/>
    <row r="446" customFormat="false" ht="15.75" hidden="false" customHeight="true" outlineLevel="0" collapsed="false"/>
    <row r="447" customFormat="false" ht="15.75" hidden="false" customHeight="true" outlineLevel="0" collapsed="false"/>
    <row r="448" customFormat="false" ht="15.75" hidden="false" customHeight="true" outlineLevel="0" collapsed="false"/>
    <row r="449" customFormat="false" ht="15.75" hidden="false" customHeight="true" outlineLevel="0" collapsed="false"/>
    <row r="450" customFormat="false" ht="15.75" hidden="false" customHeight="true" outlineLevel="0" collapsed="false"/>
    <row r="451" customFormat="false" ht="15.75" hidden="false" customHeight="true" outlineLevel="0" collapsed="false"/>
    <row r="452" customFormat="false" ht="15.75" hidden="false" customHeight="true" outlineLevel="0" collapsed="false"/>
    <row r="453" customFormat="false" ht="15.75" hidden="false" customHeight="true" outlineLevel="0" collapsed="false"/>
    <row r="454" customFormat="false" ht="15.75" hidden="false" customHeight="true" outlineLevel="0" collapsed="false"/>
    <row r="455" customFormat="false" ht="15.75" hidden="false" customHeight="true" outlineLevel="0" collapsed="false"/>
    <row r="456" customFormat="false" ht="15.75" hidden="false" customHeight="true" outlineLevel="0" collapsed="false"/>
    <row r="457" customFormat="false" ht="15.75" hidden="false" customHeight="true" outlineLevel="0" collapsed="false"/>
    <row r="458" customFormat="false" ht="15.75" hidden="false" customHeight="true" outlineLevel="0" collapsed="false"/>
    <row r="459" customFormat="false" ht="15.75" hidden="false" customHeight="true" outlineLevel="0" collapsed="false"/>
    <row r="460" customFormat="false" ht="15.75" hidden="false" customHeight="true" outlineLevel="0" collapsed="false"/>
    <row r="461" customFormat="false" ht="15.75" hidden="false" customHeight="true" outlineLevel="0" collapsed="false"/>
    <row r="462" customFormat="false" ht="15.75" hidden="false" customHeight="true" outlineLevel="0" collapsed="false"/>
    <row r="463" customFormat="false" ht="15.75" hidden="false" customHeight="true" outlineLevel="0" collapsed="false"/>
    <row r="464" customFormat="false" ht="15.75" hidden="false" customHeight="true" outlineLevel="0" collapsed="false"/>
    <row r="465" customFormat="false" ht="15.75" hidden="false" customHeight="true" outlineLevel="0" collapsed="false"/>
    <row r="466" customFormat="false" ht="15.75" hidden="false" customHeight="true" outlineLevel="0" collapsed="false"/>
    <row r="467" customFormat="false" ht="15.75" hidden="false" customHeight="true" outlineLevel="0" collapsed="false"/>
    <row r="468" customFormat="false" ht="15.75" hidden="false" customHeight="true" outlineLevel="0" collapsed="false"/>
    <row r="469" customFormat="false" ht="15.75" hidden="false" customHeight="true" outlineLevel="0" collapsed="false"/>
    <row r="470" customFormat="false" ht="15.75" hidden="false" customHeight="true" outlineLevel="0" collapsed="false"/>
    <row r="471" customFormat="false" ht="15.75" hidden="false" customHeight="true" outlineLevel="0" collapsed="false"/>
    <row r="472" customFormat="false" ht="15.75" hidden="false" customHeight="true" outlineLevel="0" collapsed="false"/>
    <row r="473" customFormat="false" ht="15.75" hidden="false" customHeight="true" outlineLevel="0" collapsed="false"/>
    <row r="474" customFormat="false" ht="15.75" hidden="false" customHeight="true" outlineLevel="0" collapsed="false"/>
    <row r="475" customFormat="false" ht="15.75" hidden="false" customHeight="true" outlineLevel="0" collapsed="false"/>
    <row r="476" customFormat="false" ht="15.75" hidden="false" customHeight="true" outlineLevel="0" collapsed="false"/>
    <row r="477" customFormat="false" ht="15.75" hidden="false" customHeight="true" outlineLevel="0" collapsed="false"/>
    <row r="478" customFormat="false" ht="15.75" hidden="false" customHeight="true" outlineLevel="0" collapsed="false"/>
    <row r="479" customFormat="false" ht="15.75" hidden="false" customHeight="true" outlineLevel="0" collapsed="false"/>
    <row r="480" customFormat="false" ht="15.75" hidden="false" customHeight="true" outlineLevel="0" collapsed="false"/>
    <row r="481" customFormat="false" ht="15.75" hidden="false" customHeight="true" outlineLevel="0" collapsed="false"/>
    <row r="482" customFormat="false" ht="15.75" hidden="false" customHeight="true" outlineLevel="0" collapsed="false"/>
    <row r="483" customFormat="false" ht="15.75" hidden="false" customHeight="true" outlineLevel="0" collapsed="false"/>
    <row r="484" customFormat="false" ht="15.75" hidden="false" customHeight="true" outlineLevel="0" collapsed="false"/>
    <row r="485" customFormat="false" ht="15.75" hidden="false" customHeight="true" outlineLevel="0" collapsed="false"/>
    <row r="486" customFormat="false" ht="15.75" hidden="false" customHeight="true" outlineLevel="0" collapsed="false"/>
    <row r="487" customFormat="false" ht="15.75" hidden="false" customHeight="true" outlineLevel="0" collapsed="false"/>
    <row r="488" customFormat="false" ht="15.75" hidden="false" customHeight="true" outlineLevel="0" collapsed="false"/>
    <row r="489" customFormat="false" ht="15.75" hidden="false" customHeight="true" outlineLevel="0" collapsed="false"/>
    <row r="490" customFormat="false" ht="15.75" hidden="false" customHeight="true" outlineLevel="0" collapsed="false"/>
    <row r="491" customFormat="false" ht="15.75" hidden="false" customHeight="true" outlineLevel="0" collapsed="false"/>
    <row r="492" customFormat="false" ht="15.75" hidden="false" customHeight="true" outlineLevel="0" collapsed="false"/>
    <row r="493" customFormat="false" ht="15.75" hidden="false" customHeight="true" outlineLevel="0" collapsed="false"/>
    <row r="494" customFormat="false" ht="15.75" hidden="false" customHeight="true" outlineLevel="0" collapsed="false"/>
    <row r="495" customFormat="false" ht="15.75" hidden="false" customHeight="true" outlineLevel="0" collapsed="false"/>
    <row r="496" customFormat="false" ht="15.75" hidden="false" customHeight="true" outlineLevel="0" collapsed="false"/>
    <row r="497" customFormat="false" ht="15.75" hidden="false" customHeight="true" outlineLevel="0" collapsed="false"/>
    <row r="498" customFormat="false" ht="15.75" hidden="false" customHeight="true" outlineLevel="0" collapsed="false"/>
    <row r="499" customFormat="false" ht="15.75" hidden="false" customHeight="true" outlineLevel="0" collapsed="false"/>
    <row r="500" customFormat="false" ht="15.75" hidden="false" customHeight="true" outlineLevel="0" collapsed="false"/>
    <row r="501" customFormat="false" ht="15.75" hidden="false" customHeight="true" outlineLevel="0" collapsed="false"/>
    <row r="502" customFormat="false" ht="15.75" hidden="false" customHeight="true" outlineLevel="0" collapsed="false"/>
    <row r="503" customFormat="false" ht="15.75" hidden="false" customHeight="true" outlineLevel="0" collapsed="false"/>
    <row r="504" customFormat="false" ht="15.75" hidden="false" customHeight="true" outlineLevel="0" collapsed="false"/>
    <row r="505" customFormat="false" ht="15.75" hidden="false" customHeight="true" outlineLevel="0" collapsed="false"/>
    <row r="506" customFormat="false" ht="15.75" hidden="false" customHeight="true" outlineLevel="0" collapsed="false"/>
    <row r="507" customFormat="false" ht="15.75" hidden="false" customHeight="true" outlineLevel="0" collapsed="false"/>
    <row r="508" customFormat="false" ht="15.75" hidden="false" customHeight="true" outlineLevel="0" collapsed="false"/>
    <row r="509" customFormat="false" ht="15.75" hidden="false" customHeight="true" outlineLevel="0" collapsed="false"/>
    <row r="510" customFormat="false" ht="15.75" hidden="false" customHeight="true" outlineLevel="0" collapsed="false"/>
    <row r="511" customFormat="false" ht="15.75" hidden="false" customHeight="true" outlineLevel="0" collapsed="false"/>
    <row r="512" customFormat="false" ht="15.75" hidden="false" customHeight="true" outlineLevel="0" collapsed="false"/>
    <row r="513" customFormat="false" ht="15.75" hidden="false" customHeight="true" outlineLevel="0" collapsed="false"/>
    <row r="514" customFormat="false" ht="15.75" hidden="false" customHeight="true" outlineLevel="0" collapsed="false"/>
    <row r="515" customFormat="false" ht="15.75" hidden="false" customHeight="true" outlineLevel="0" collapsed="false"/>
    <row r="516" customFormat="false" ht="15.75" hidden="false" customHeight="true" outlineLevel="0" collapsed="false"/>
    <row r="517" customFormat="false" ht="15.75" hidden="false" customHeight="true" outlineLevel="0" collapsed="false"/>
    <row r="518" customFormat="false" ht="15.75" hidden="false" customHeight="true" outlineLevel="0" collapsed="false"/>
    <row r="519" customFormat="false" ht="15.75" hidden="false" customHeight="true" outlineLevel="0" collapsed="false"/>
    <row r="520" customFormat="false" ht="15.75" hidden="false" customHeight="true" outlineLevel="0" collapsed="false"/>
    <row r="521" customFormat="false" ht="15.75" hidden="false" customHeight="true" outlineLevel="0" collapsed="false"/>
    <row r="522" customFormat="false" ht="15.75" hidden="false" customHeight="true" outlineLevel="0" collapsed="false"/>
    <row r="523" customFormat="false" ht="15.75" hidden="false" customHeight="true" outlineLevel="0" collapsed="false"/>
    <row r="524" customFormat="false" ht="15.75" hidden="false" customHeight="true" outlineLevel="0" collapsed="false"/>
    <row r="525" customFormat="false" ht="15.75" hidden="false" customHeight="true" outlineLevel="0" collapsed="false"/>
    <row r="526" customFormat="false" ht="15.75" hidden="false" customHeight="true" outlineLevel="0" collapsed="false"/>
    <row r="527" customFormat="false" ht="15.75" hidden="false" customHeight="true" outlineLevel="0" collapsed="false"/>
    <row r="528" customFormat="false" ht="15.75" hidden="false" customHeight="true" outlineLevel="0" collapsed="false"/>
    <row r="529" customFormat="false" ht="15.75" hidden="false" customHeight="true" outlineLevel="0" collapsed="false"/>
    <row r="530" customFormat="false" ht="15.75" hidden="false" customHeight="true" outlineLevel="0" collapsed="false"/>
    <row r="531" customFormat="false" ht="15.75" hidden="false" customHeight="true" outlineLevel="0" collapsed="false"/>
    <row r="532" customFormat="false" ht="15.75" hidden="false" customHeight="true" outlineLevel="0" collapsed="false"/>
    <row r="533" customFormat="false" ht="15.75" hidden="false" customHeight="true" outlineLevel="0" collapsed="false"/>
    <row r="534" customFormat="false" ht="15.75" hidden="false" customHeight="true" outlineLevel="0" collapsed="false"/>
    <row r="535" customFormat="false" ht="15.75" hidden="false" customHeight="true" outlineLevel="0" collapsed="false"/>
    <row r="536" customFormat="false" ht="15.75" hidden="false" customHeight="true" outlineLevel="0" collapsed="false"/>
    <row r="537" customFormat="false" ht="15.75" hidden="false" customHeight="true" outlineLevel="0" collapsed="false"/>
    <row r="538" customFormat="false" ht="15.75" hidden="false" customHeight="true" outlineLevel="0" collapsed="false"/>
    <row r="539" customFormat="false" ht="15.75" hidden="false" customHeight="true" outlineLevel="0" collapsed="false"/>
    <row r="540" customFormat="false" ht="15.75" hidden="false" customHeight="true" outlineLevel="0" collapsed="false"/>
    <row r="541" customFormat="false" ht="15.75" hidden="false" customHeight="true" outlineLevel="0" collapsed="false"/>
    <row r="542" customFormat="false" ht="15.75" hidden="false" customHeight="true" outlineLevel="0" collapsed="false"/>
    <row r="543" customFormat="false" ht="15.75" hidden="false" customHeight="true" outlineLevel="0" collapsed="false"/>
    <row r="544" customFormat="false" ht="15.75" hidden="false" customHeight="true" outlineLevel="0" collapsed="false"/>
    <row r="545" customFormat="false" ht="15.75" hidden="false" customHeight="true" outlineLevel="0" collapsed="false"/>
    <row r="546" customFormat="false" ht="15.75" hidden="false" customHeight="true" outlineLevel="0" collapsed="false"/>
    <row r="547" customFormat="false" ht="15.75" hidden="false" customHeight="true" outlineLevel="0" collapsed="false"/>
    <row r="548" customFormat="false" ht="15.75" hidden="false" customHeight="true" outlineLevel="0" collapsed="false"/>
    <row r="549" customFormat="false" ht="15.75" hidden="false" customHeight="true" outlineLevel="0" collapsed="false"/>
    <row r="550" customFormat="false" ht="15.75" hidden="false" customHeight="true" outlineLevel="0" collapsed="false"/>
    <row r="551" customFormat="false" ht="15.75" hidden="false" customHeight="true" outlineLevel="0" collapsed="false"/>
    <row r="552" customFormat="false" ht="15.75" hidden="false" customHeight="true" outlineLevel="0" collapsed="false"/>
    <row r="553" customFormat="false" ht="15.75" hidden="false" customHeight="true" outlineLevel="0" collapsed="false"/>
    <row r="554" customFormat="false" ht="15.75" hidden="false" customHeight="true" outlineLevel="0" collapsed="false"/>
    <row r="555" customFormat="false" ht="15.75" hidden="false" customHeight="true" outlineLevel="0" collapsed="false"/>
    <row r="556" customFormat="false" ht="15.75" hidden="false" customHeight="true" outlineLevel="0" collapsed="false"/>
    <row r="557" customFormat="false" ht="15.75" hidden="false" customHeight="true" outlineLevel="0" collapsed="false"/>
    <row r="558" customFormat="false" ht="15.75" hidden="false" customHeight="true" outlineLevel="0" collapsed="false"/>
    <row r="559" customFormat="false" ht="15.75" hidden="false" customHeight="true" outlineLevel="0" collapsed="false"/>
    <row r="560" customFormat="false" ht="15.75" hidden="false" customHeight="true" outlineLevel="0" collapsed="false"/>
    <row r="561" customFormat="false" ht="15.75" hidden="false" customHeight="true" outlineLevel="0" collapsed="false"/>
    <row r="562" customFormat="false" ht="15.75" hidden="false" customHeight="true" outlineLevel="0" collapsed="false"/>
    <row r="563" customFormat="false" ht="15.75" hidden="false" customHeight="true" outlineLevel="0" collapsed="false"/>
    <row r="564" customFormat="false" ht="15.75" hidden="false" customHeight="true" outlineLevel="0" collapsed="false"/>
    <row r="565" customFormat="false" ht="15.75" hidden="false" customHeight="true" outlineLevel="0" collapsed="false"/>
    <row r="566" customFormat="false" ht="15.75" hidden="false" customHeight="true" outlineLevel="0" collapsed="false"/>
    <row r="567" customFormat="false" ht="15.75" hidden="false" customHeight="true" outlineLevel="0" collapsed="false"/>
    <row r="568" customFormat="false" ht="15.75" hidden="false" customHeight="true" outlineLevel="0" collapsed="false"/>
    <row r="569" customFormat="false" ht="15.75" hidden="false" customHeight="true" outlineLevel="0" collapsed="false"/>
    <row r="570" customFormat="false" ht="15.75" hidden="false" customHeight="true" outlineLevel="0" collapsed="false"/>
    <row r="571" customFormat="false" ht="15.75" hidden="false" customHeight="true" outlineLevel="0" collapsed="false"/>
    <row r="572" customFormat="false" ht="15.75" hidden="false" customHeight="true" outlineLevel="0" collapsed="false"/>
    <row r="573" customFormat="false" ht="15.75" hidden="false" customHeight="true" outlineLevel="0" collapsed="false"/>
    <row r="574" customFormat="false" ht="15.75" hidden="false" customHeight="true" outlineLevel="0" collapsed="false"/>
    <row r="575" customFormat="false" ht="15.75" hidden="false" customHeight="true" outlineLevel="0" collapsed="false"/>
    <row r="576" customFormat="false" ht="15.75" hidden="false" customHeight="true" outlineLevel="0" collapsed="false"/>
    <row r="577" customFormat="false" ht="15.75" hidden="false" customHeight="true" outlineLevel="0" collapsed="false"/>
    <row r="578" customFormat="false" ht="15.75" hidden="false" customHeight="true" outlineLevel="0" collapsed="false"/>
    <row r="579" customFormat="false" ht="15.75" hidden="false" customHeight="true" outlineLevel="0" collapsed="false"/>
    <row r="580" customFormat="false" ht="15.75" hidden="false" customHeight="true" outlineLevel="0" collapsed="false"/>
    <row r="581" customFormat="false" ht="15.75" hidden="false" customHeight="true" outlineLevel="0" collapsed="false"/>
    <row r="582" customFormat="false" ht="15.75" hidden="false" customHeight="true" outlineLevel="0" collapsed="false"/>
    <row r="583" customFormat="false" ht="15.75" hidden="false" customHeight="true" outlineLevel="0" collapsed="false"/>
    <row r="584" customFormat="false" ht="15.75" hidden="false" customHeight="true" outlineLevel="0" collapsed="false"/>
    <row r="585" customFormat="false" ht="15.75" hidden="false" customHeight="true" outlineLevel="0" collapsed="false"/>
    <row r="586" customFormat="false" ht="15.75" hidden="false" customHeight="true" outlineLevel="0" collapsed="false"/>
    <row r="587" customFormat="false" ht="15.75" hidden="false" customHeight="true" outlineLevel="0" collapsed="false"/>
    <row r="588" customFormat="false" ht="15.75" hidden="false" customHeight="true" outlineLevel="0" collapsed="false"/>
    <row r="589" customFormat="false" ht="15.75" hidden="false" customHeight="true" outlineLevel="0" collapsed="false"/>
    <row r="590" customFormat="false" ht="15.75" hidden="false" customHeight="true" outlineLevel="0" collapsed="false"/>
    <row r="591" customFormat="false" ht="15.75" hidden="false" customHeight="true" outlineLevel="0" collapsed="false"/>
    <row r="592" customFormat="false" ht="15.75" hidden="false" customHeight="true" outlineLevel="0" collapsed="false"/>
    <row r="593" customFormat="false" ht="15.75" hidden="false" customHeight="true" outlineLevel="0" collapsed="false"/>
    <row r="594" customFormat="false" ht="15.75" hidden="false" customHeight="true" outlineLevel="0" collapsed="false"/>
    <row r="595" customFormat="false" ht="15.75" hidden="false" customHeight="true" outlineLevel="0" collapsed="false"/>
    <row r="596" customFormat="false" ht="15.75" hidden="false" customHeight="true" outlineLevel="0" collapsed="false"/>
    <row r="597" customFormat="false" ht="15.75" hidden="false" customHeight="true" outlineLevel="0" collapsed="false"/>
    <row r="598" customFormat="false" ht="15.75" hidden="false" customHeight="true" outlineLevel="0" collapsed="false"/>
    <row r="599" customFormat="false" ht="15.75" hidden="false" customHeight="true" outlineLevel="0" collapsed="false"/>
    <row r="600" customFormat="false" ht="15.75" hidden="false" customHeight="true" outlineLevel="0" collapsed="false"/>
    <row r="601" customFormat="false" ht="15.75" hidden="false" customHeight="true" outlineLevel="0" collapsed="false"/>
    <row r="602" customFormat="false" ht="15.75" hidden="false" customHeight="true" outlineLevel="0" collapsed="false"/>
    <row r="603" customFormat="false" ht="15.75" hidden="false" customHeight="true" outlineLevel="0" collapsed="false"/>
    <row r="604" customFormat="false" ht="15.75" hidden="false" customHeight="true" outlineLevel="0" collapsed="false"/>
    <row r="605" customFormat="false" ht="15.75" hidden="false" customHeight="true" outlineLevel="0" collapsed="false"/>
    <row r="606" customFormat="false" ht="15.75" hidden="false" customHeight="true" outlineLevel="0" collapsed="false"/>
    <row r="607" customFormat="false" ht="15.75" hidden="false" customHeight="true" outlineLevel="0" collapsed="false"/>
    <row r="608" customFormat="false" ht="15.75" hidden="false" customHeight="true" outlineLevel="0" collapsed="false"/>
    <row r="609" customFormat="false" ht="15.75" hidden="false" customHeight="true" outlineLevel="0" collapsed="false"/>
    <row r="610" customFormat="false" ht="15.75" hidden="false" customHeight="true" outlineLevel="0" collapsed="false"/>
    <row r="611" customFormat="false" ht="15.75" hidden="false" customHeight="true" outlineLevel="0" collapsed="false"/>
    <row r="612" customFormat="false" ht="15.75" hidden="false" customHeight="true" outlineLevel="0" collapsed="false"/>
    <row r="613" customFormat="false" ht="15.75" hidden="false" customHeight="true" outlineLevel="0" collapsed="false"/>
    <row r="614" customFormat="false" ht="15.75" hidden="false" customHeight="true" outlineLevel="0" collapsed="false"/>
    <row r="615" customFormat="false" ht="15.75" hidden="false" customHeight="true" outlineLevel="0" collapsed="false"/>
    <row r="616" customFormat="false" ht="15.75" hidden="false" customHeight="true" outlineLevel="0" collapsed="false"/>
    <row r="617" customFormat="false" ht="15.75" hidden="false" customHeight="true" outlineLevel="0" collapsed="false"/>
    <row r="618" customFormat="false" ht="15.75" hidden="false" customHeight="true" outlineLevel="0" collapsed="false"/>
    <row r="619" customFormat="false" ht="15.75" hidden="false" customHeight="true" outlineLevel="0" collapsed="false"/>
    <row r="620" customFormat="false" ht="15.75" hidden="false" customHeight="true" outlineLevel="0" collapsed="false"/>
    <row r="621" customFormat="false" ht="15.75" hidden="false" customHeight="true" outlineLevel="0" collapsed="false"/>
    <row r="622" customFormat="false" ht="15.75" hidden="false" customHeight="true" outlineLevel="0" collapsed="false"/>
    <row r="623" customFormat="false" ht="15.75" hidden="false" customHeight="true" outlineLevel="0" collapsed="false"/>
    <row r="624" customFormat="false" ht="15.75" hidden="false" customHeight="true" outlineLevel="0" collapsed="false"/>
    <row r="625" customFormat="false" ht="15.75" hidden="false" customHeight="true" outlineLevel="0" collapsed="false"/>
    <row r="626" customFormat="false" ht="15.75" hidden="false" customHeight="true" outlineLevel="0" collapsed="false"/>
    <row r="627" customFormat="false" ht="15.75" hidden="false" customHeight="true" outlineLevel="0" collapsed="false"/>
    <row r="628" customFormat="false" ht="15.75" hidden="false" customHeight="true" outlineLevel="0" collapsed="false"/>
    <row r="629" customFormat="false" ht="15.75" hidden="false" customHeight="true" outlineLevel="0" collapsed="false"/>
    <row r="630" customFormat="false" ht="15.75" hidden="false" customHeight="true" outlineLevel="0" collapsed="false"/>
    <row r="631" customFormat="false" ht="15.75" hidden="false" customHeight="true" outlineLevel="0" collapsed="false"/>
    <row r="632" customFormat="false" ht="15.75" hidden="false" customHeight="true" outlineLevel="0" collapsed="false"/>
    <row r="633" customFormat="false" ht="15.75" hidden="false" customHeight="true" outlineLevel="0" collapsed="false"/>
    <row r="634" customFormat="false" ht="15.75" hidden="false" customHeight="true" outlineLevel="0" collapsed="false"/>
    <row r="635" customFormat="false" ht="15.75" hidden="false" customHeight="true" outlineLevel="0" collapsed="false"/>
    <row r="636" customFormat="false" ht="15.75" hidden="false" customHeight="true" outlineLevel="0" collapsed="false"/>
    <row r="637" customFormat="false" ht="15.75" hidden="false" customHeight="true" outlineLevel="0" collapsed="false"/>
    <row r="638" customFormat="false" ht="15.75" hidden="false" customHeight="true" outlineLevel="0" collapsed="false"/>
    <row r="639" customFormat="false" ht="15.75" hidden="false" customHeight="true" outlineLevel="0" collapsed="false"/>
    <row r="640" customFormat="false" ht="15.75" hidden="false" customHeight="true" outlineLevel="0" collapsed="false"/>
    <row r="641" customFormat="false" ht="15.75" hidden="false" customHeight="true" outlineLevel="0" collapsed="false"/>
    <row r="642" customFormat="false" ht="15.75" hidden="false" customHeight="true" outlineLevel="0" collapsed="false"/>
    <row r="643" customFormat="false" ht="15.75" hidden="false" customHeight="true" outlineLevel="0" collapsed="false"/>
    <row r="644" customFormat="false" ht="15.75" hidden="false" customHeight="true" outlineLevel="0" collapsed="false"/>
    <row r="645" customFormat="false" ht="15.75" hidden="false" customHeight="true" outlineLevel="0" collapsed="false"/>
    <row r="646" customFormat="false" ht="15.75" hidden="false" customHeight="true" outlineLevel="0" collapsed="false"/>
    <row r="647" customFormat="false" ht="15.75" hidden="false" customHeight="true" outlineLevel="0" collapsed="false"/>
    <row r="648" customFormat="false" ht="15.75" hidden="false" customHeight="true" outlineLevel="0" collapsed="false"/>
    <row r="649" customFormat="false" ht="15.75" hidden="false" customHeight="true" outlineLevel="0" collapsed="false"/>
    <row r="650" customFormat="false" ht="15.75" hidden="false" customHeight="true" outlineLevel="0" collapsed="false"/>
    <row r="651" customFormat="false" ht="15.75" hidden="false" customHeight="true" outlineLevel="0" collapsed="false"/>
    <row r="652" customFormat="false" ht="15.75" hidden="false" customHeight="true" outlineLevel="0" collapsed="false"/>
    <row r="653" customFormat="false" ht="15.75" hidden="false" customHeight="true" outlineLevel="0" collapsed="false"/>
    <row r="654" customFormat="false" ht="15.75" hidden="false" customHeight="true" outlineLevel="0" collapsed="false"/>
    <row r="655" customFormat="false" ht="15.75" hidden="false" customHeight="true" outlineLevel="0" collapsed="false"/>
    <row r="656" customFormat="false" ht="15.75" hidden="false" customHeight="true" outlineLevel="0" collapsed="false"/>
    <row r="657" customFormat="false" ht="15.75" hidden="false" customHeight="true" outlineLevel="0" collapsed="false"/>
    <row r="658" customFormat="false" ht="15.75" hidden="false" customHeight="true" outlineLevel="0" collapsed="false"/>
    <row r="659" customFormat="false" ht="15.75" hidden="false" customHeight="true" outlineLevel="0" collapsed="false"/>
    <row r="660" customFormat="false" ht="15.75" hidden="false" customHeight="true" outlineLevel="0" collapsed="false"/>
    <row r="661" customFormat="false" ht="15.75" hidden="false" customHeight="true" outlineLevel="0" collapsed="false"/>
    <row r="662" customFormat="false" ht="15.75" hidden="false" customHeight="true" outlineLevel="0" collapsed="false"/>
    <row r="663" customFormat="false" ht="15.75" hidden="false" customHeight="true" outlineLevel="0" collapsed="false"/>
    <row r="664" customFormat="false" ht="15.75" hidden="false" customHeight="true" outlineLevel="0" collapsed="false"/>
    <row r="665" customFormat="false" ht="15.75" hidden="false" customHeight="true" outlineLevel="0" collapsed="false"/>
    <row r="666" customFormat="false" ht="15.75" hidden="false" customHeight="true" outlineLevel="0" collapsed="false"/>
    <row r="667" customFormat="false" ht="15.75" hidden="false" customHeight="true" outlineLevel="0" collapsed="false"/>
    <row r="668" customFormat="false" ht="15.75" hidden="false" customHeight="true" outlineLevel="0" collapsed="false"/>
    <row r="669" customFormat="false" ht="15.75" hidden="false" customHeight="true" outlineLevel="0" collapsed="false"/>
    <row r="670" customFormat="false" ht="15.75" hidden="false" customHeight="true" outlineLevel="0" collapsed="false"/>
    <row r="671" customFormat="false" ht="15.75" hidden="false" customHeight="true" outlineLevel="0" collapsed="false"/>
    <row r="672" customFormat="false" ht="15.75" hidden="false" customHeight="true" outlineLevel="0" collapsed="false"/>
    <row r="673" customFormat="false" ht="15.75" hidden="false" customHeight="true" outlineLevel="0" collapsed="false"/>
    <row r="674" customFormat="false" ht="15.75" hidden="false" customHeight="true" outlineLevel="0" collapsed="false"/>
    <row r="675" customFormat="false" ht="15.75" hidden="false" customHeight="true" outlineLevel="0" collapsed="false"/>
    <row r="676" customFormat="false" ht="15.75" hidden="false" customHeight="true" outlineLevel="0" collapsed="false"/>
    <row r="677" customFormat="false" ht="15.75" hidden="false" customHeight="true" outlineLevel="0" collapsed="false"/>
    <row r="678" customFormat="false" ht="15.75" hidden="false" customHeight="true" outlineLevel="0" collapsed="false"/>
    <row r="679" customFormat="false" ht="15.75" hidden="false" customHeight="true" outlineLevel="0" collapsed="false"/>
    <row r="680" customFormat="false" ht="15.75" hidden="false" customHeight="true" outlineLevel="0" collapsed="false"/>
    <row r="681" customFormat="false" ht="15.75" hidden="false" customHeight="true" outlineLevel="0" collapsed="false"/>
    <row r="682" customFormat="false" ht="15.75" hidden="false" customHeight="true" outlineLevel="0" collapsed="false"/>
    <row r="683" customFormat="false" ht="15.75" hidden="false" customHeight="true" outlineLevel="0" collapsed="false"/>
    <row r="684" customFormat="false" ht="15.75" hidden="false" customHeight="true" outlineLevel="0" collapsed="false"/>
    <row r="685" customFormat="false" ht="15.75" hidden="false" customHeight="true" outlineLevel="0" collapsed="false"/>
    <row r="686" customFormat="false" ht="15.75" hidden="false" customHeight="true" outlineLevel="0" collapsed="false"/>
    <row r="687" customFormat="false" ht="15.75" hidden="false" customHeight="true" outlineLevel="0" collapsed="false"/>
    <row r="688" customFormat="false" ht="15.75" hidden="false" customHeight="true" outlineLevel="0" collapsed="false"/>
    <row r="689" customFormat="false" ht="15.75" hidden="false" customHeight="true" outlineLevel="0" collapsed="false"/>
    <row r="690" customFormat="false" ht="15.75" hidden="false" customHeight="true" outlineLevel="0" collapsed="false"/>
    <row r="691" customFormat="false" ht="15.75" hidden="false" customHeight="true" outlineLevel="0" collapsed="false"/>
    <row r="692" customFormat="false" ht="15.75" hidden="false" customHeight="true" outlineLevel="0" collapsed="false"/>
    <row r="693" customFormat="false" ht="15.75" hidden="false" customHeight="true" outlineLevel="0" collapsed="false"/>
    <row r="694" customFormat="false" ht="15.75" hidden="false" customHeight="true" outlineLevel="0" collapsed="false"/>
    <row r="695" customFormat="false" ht="15.75" hidden="false" customHeight="true" outlineLevel="0" collapsed="false"/>
    <row r="696" customFormat="false" ht="15.75" hidden="false" customHeight="true" outlineLevel="0" collapsed="false"/>
    <row r="697" customFormat="false" ht="15.75" hidden="false" customHeight="true" outlineLevel="0" collapsed="false"/>
    <row r="698" customFormat="false" ht="15.75" hidden="false" customHeight="true" outlineLevel="0" collapsed="false"/>
    <row r="699" customFormat="false" ht="15.75" hidden="false" customHeight="true" outlineLevel="0" collapsed="false"/>
    <row r="700" customFormat="false" ht="15.75" hidden="false" customHeight="true" outlineLevel="0" collapsed="false"/>
    <row r="701" customFormat="false" ht="15.75" hidden="false" customHeight="true" outlineLevel="0" collapsed="false"/>
    <row r="702" customFormat="false" ht="15.75" hidden="false" customHeight="true" outlineLevel="0" collapsed="false"/>
    <row r="703" customFormat="false" ht="15.75" hidden="false" customHeight="true" outlineLevel="0" collapsed="false"/>
    <row r="704" customFormat="false" ht="15.75" hidden="false" customHeight="true" outlineLevel="0" collapsed="false"/>
    <row r="705" customFormat="false" ht="15.75" hidden="false" customHeight="true" outlineLevel="0" collapsed="false"/>
    <row r="706" customFormat="false" ht="15.75" hidden="false" customHeight="true" outlineLevel="0" collapsed="false"/>
    <row r="707" customFormat="false" ht="15.75" hidden="false" customHeight="true" outlineLevel="0" collapsed="false"/>
    <row r="708" customFormat="false" ht="15.75" hidden="false" customHeight="true" outlineLevel="0" collapsed="false"/>
    <row r="709" customFormat="false" ht="15.75" hidden="false" customHeight="true" outlineLevel="0" collapsed="false"/>
    <row r="710" customFormat="false" ht="15.75" hidden="false" customHeight="true" outlineLevel="0" collapsed="false"/>
    <row r="711" customFormat="false" ht="15.75" hidden="false" customHeight="true" outlineLevel="0" collapsed="false"/>
    <row r="712" customFormat="false" ht="15.75" hidden="false" customHeight="true" outlineLevel="0" collapsed="false"/>
    <row r="713" customFormat="false" ht="15.75" hidden="false" customHeight="true" outlineLevel="0" collapsed="false"/>
    <row r="714" customFormat="false" ht="15.75" hidden="false" customHeight="true" outlineLevel="0" collapsed="false"/>
    <row r="715" customFormat="false" ht="15.75" hidden="false" customHeight="true" outlineLevel="0" collapsed="false"/>
    <row r="716" customFormat="false" ht="15.75" hidden="false" customHeight="true" outlineLevel="0" collapsed="false"/>
    <row r="717" customFormat="false" ht="15.75" hidden="false" customHeight="true" outlineLevel="0" collapsed="false"/>
    <row r="718" customFormat="false" ht="15.75" hidden="false" customHeight="true" outlineLevel="0" collapsed="false"/>
    <row r="719" customFormat="false" ht="15.75" hidden="false" customHeight="true" outlineLevel="0" collapsed="false"/>
    <row r="720" customFormat="false" ht="15.75" hidden="false" customHeight="true" outlineLevel="0" collapsed="false"/>
    <row r="721" customFormat="false" ht="15.75" hidden="false" customHeight="true" outlineLevel="0" collapsed="false"/>
    <row r="722" customFormat="false" ht="15.75" hidden="false" customHeight="true" outlineLevel="0" collapsed="false"/>
    <row r="723" customFormat="false" ht="15.75" hidden="false" customHeight="true" outlineLevel="0" collapsed="false"/>
    <row r="724" customFormat="false" ht="15.75" hidden="false" customHeight="true" outlineLevel="0" collapsed="false"/>
    <row r="725" customFormat="false" ht="15.75" hidden="false" customHeight="true" outlineLevel="0" collapsed="false"/>
    <row r="726" customFormat="false" ht="15.75" hidden="false" customHeight="true" outlineLevel="0" collapsed="false"/>
    <row r="727" customFormat="false" ht="15.75" hidden="false" customHeight="true" outlineLevel="0" collapsed="false"/>
    <row r="728" customFormat="false" ht="15.75" hidden="false" customHeight="true" outlineLevel="0" collapsed="false"/>
    <row r="729" customFormat="false" ht="15.75" hidden="false" customHeight="true" outlineLevel="0" collapsed="false"/>
    <row r="730" customFormat="false" ht="15.75" hidden="false" customHeight="true" outlineLevel="0" collapsed="false"/>
    <row r="731" customFormat="false" ht="15.75" hidden="false" customHeight="true" outlineLevel="0" collapsed="false"/>
    <row r="732" customFormat="false" ht="15.75" hidden="false" customHeight="true" outlineLevel="0" collapsed="false"/>
    <row r="733" customFormat="false" ht="15.75" hidden="false" customHeight="true" outlineLevel="0" collapsed="false"/>
    <row r="734" customFormat="false" ht="15.75" hidden="false" customHeight="true" outlineLevel="0" collapsed="false"/>
    <row r="735" customFormat="false" ht="15.75" hidden="false" customHeight="true" outlineLevel="0" collapsed="false"/>
    <row r="736" customFormat="false" ht="15.75" hidden="false" customHeight="true" outlineLevel="0" collapsed="false"/>
    <row r="737" customFormat="false" ht="15.75" hidden="false" customHeight="true" outlineLevel="0" collapsed="false"/>
    <row r="738" customFormat="false" ht="15.75" hidden="false" customHeight="true" outlineLevel="0" collapsed="false"/>
    <row r="739" customFormat="false" ht="15.75" hidden="false" customHeight="true" outlineLevel="0" collapsed="false"/>
    <row r="740" customFormat="false" ht="15.75" hidden="false" customHeight="true" outlineLevel="0" collapsed="false"/>
    <row r="741" customFormat="false" ht="15.75" hidden="false" customHeight="true" outlineLevel="0" collapsed="false"/>
    <row r="742" customFormat="false" ht="15.75" hidden="false" customHeight="true" outlineLevel="0" collapsed="false"/>
    <row r="743" customFormat="false" ht="15.75" hidden="false" customHeight="true" outlineLevel="0" collapsed="false"/>
    <row r="744" customFormat="false" ht="15.75" hidden="false" customHeight="true" outlineLevel="0" collapsed="false"/>
    <row r="745" customFormat="false" ht="15.75" hidden="false" customHeight="true" outlineLevel="0" collapsed="false"/>
    <row r="746" customFormat="false" ht="15.75" hidden="false" customHeight="true" outlineLevel="0" collapsed="false"/>
    <row r="747" customFormat="false" ht="15.75" hidden="false" customHeight="true" outlineLevel="0" collapsed="false"/>
    <row r="748" customFormat="false" ht="15.75" hidden="false" customHeight="true" outlineLevel="0" collapsed="false"/>
    <row r="749" customFormat="false" ht="15.75" hidden="false" customHeight="true" outlineLevel="0" collapsed="false"/>
    <row r="750" customFormat="false" ht="15.75" hidden="false" customHeight="true" outlineLevel="0" collapsed="false"/>
    <row r="751" customFormat="false" ht="15.75" hidden="false" customHeight="true" outlineLevel="0" collapsed="false"/>
    <row r="752" customFormat="false" ht="15.75" hidden="false" customHeight="true" outlineLevel="0" collapsed="false"/>
    <row r="753" customFormat="false" ht="15.75" hidden="false" customHeight="true" outlineLevel="0" collapsed="false"/>
    <row r="754" customFormat="false" ht="15.75" hidden="false" customHeight="true" outlineLevel="0" collapsed="false"/>
    <row r="755" customFormat="false" ht="15.75" hidden="false" customHeight="true" outlineLevel="0" collapsed="false"/>
    <row r="756" customFormat="false" ht="15.75" hidden="false" customHeight="true" outlineLevel="0" collapsed="false"/>
    <row r="757" customFormat="false" ht="15.75" hidden="false" customHeight="true" outlineLevel="0" collapsed="false"/>
    <row r="758" customFormat="false" ht="15.75" hidden="false" customHeight="true" outlineLevel="0" collapsed="false"/>
    <row r="759" customFormat="false" ht="15.75" hidden="false" customHeight="true" outlineLevel="0" collapsed="false"/>
    <row r="760" customFormat="false" ht="15.75" hidden="false" customHeight="true" outlineLevel="0" collapsed="false"/>
    <row r="761" customFormat="false" ht="15.75" hidden="false" customHeight="true" outlineLevel="0" collapsed="false"/>
    <row r="762" customFormat="false" ht="15.75" hidden="false" customHeight="true" outlineLevel="0" collapsed="false"/>
    <row r="763" customFormat="false" ht="15.75" hidden="false" customHeight="true" outlineLevel="0" collapsed="false"/>
    <row r="764" customFormat="false" ht="15.75" hidden="false" customHeight="true" outlineLevel="0" collapsed="false"/>
    <row r="765" customFormat="false" ht="15.75" hidden="false" customHeight="true" outlineLevel="0" collapsed="false"/>
    <row r="766" customFormat="false" ht="15.75" hidden="false" customHeight="true" outlineLevel="0" collapsed="false"/>
    <row r="767" customFormat="false" ht="15.75" hidden="false" customHeight="true" outlineLevel="0" collapsed="false"/>
    <row r="768" customFormat="false" ht="15.75" hidden="false" customHeight="true" outlineLevel="0" collapsed="false"/>
    <row r="769" customFormat="false" ht="15.75" hidden="false" customHeight="true" outlineLevel="0" collapsed="false"/>
    <row r="770" customFormat="false" ht="15.75" hidden="false" customHeight="true" outlineLevel="0" collapsed="false"/>
    <row r="771" customFormat="false" ht="15.75" hidden="false" customHeight="true" outlineLevel="0" collapsed="false"/>
    <row r="772" customFormat="false" ht="15.75" hidden="false" customHeight="true" outlineLevel="0" collapsed="false"/>
    <row r="773" customFormat="false" ht="15.75" hidden="false" customHeight="true" outlineLevel="0" collapsed="false"/>
    <row r="774" customFormat="false" ht="15.75" hidden="false" customHeight="true" outlineLevel="0" collapsed="false"/>
    <row r="775" customFormat="false" ht="15.75" hidden="false" customHeight="true" outlineLevel="0" collapsed="false"/>
    <row r="776" customFormat="false" ht="15.75" hidden="false" customHeight="true" outlineLevel="0" collapsed="false"/>
    <row r="777" customFormat="false" ht="15.75" hidden="false" customHeight="true" outlineLevel="0" collapsed="false"/>
    <row r="778" customFormat="false" ht="15.75" hidden="false" customHeight="true" outlineLevel="0" collapsed="false"/>
    <row r="779" customFormat="false" ht="15.75" hidden="false" customHeight="true" outlineLevel="0" collapsed="false"/>
    <row r="780" customFormat="false" ht="15.75" hidden="false" customHeight="true" outlineLevel="0" collapsed="false"/>
    <row r="781" customFormat="false" ht="15.75" hidden="false" customHeight="true" outlineLevel="0" collapsed="false"/>
    <row r="782" customFormat="false" ht="15.75" hidden="false" customHeight="true" outlineLevel="0" collapsed="false"/>
    <row r="783" customFormat="false" ht="15.75" hidden="false" customHeight="true" outlineLevel="0" collapsed="false"/>
    <row r="784" customFormat="false" ht="15.75" hidden="false" customHeight="true" outlineLevel="0" collapsed="false"/>
    <row r="785" customFormat="false" ht="15.75" hidden="false" customHeight="true" outlineLevel="0" collapsed="false"/>
    <row r="786" customFormat="false" ht="15.75" hidden="false" customHeight="true" outlineLevel="0" collapsed="false"/>
    <row r="787" customFormat="false" ht="15.75" hidden="false" customHeight="true" outlineLevel="0" collapsed="false"/>
    <row r="788" customFormat="false" ht="15.75" hidden="false" customHeight="true" outlineLevel="0" collapsed="false"/>
    <row r="789" customFormat="false" ht="15.75" hidden="false" customHeight="true" outlineLevel="0" collapsed="false"/>
    <row r="790" customFormat="false" ht="15.75" hidden="false" customHeight="true" outlineLevel="0" collapsed="false"/>
    <row r="791" customFormat="false" ht="15.75" hidden="false" customHeight="true" outlineLevel="0" collapsed="false"/>
    <row r="792" customFormat="false" ht="15.75" hidden="false" customHeight="true" outlineLevel="0" collapsed="false"/>
    <row r="793" customFormat="false" ht="15.75" hidden="false" customHeight="true" outlineLevel="0" collapsed="false"/>
    <row r="794" customFormat="false" ht="15.75" hidden="false" customHeight="true" outlineLevel="0" collapsed="false"/>
    <row r="795" customFormat="false" ht="15.75" hidden="false" customHeight="true" outlineLevel="0" collapsed="false"/>
    <row r="796" customFormat="false" ht="15.75" hidden="false" customHeight="true" outlineLevel="0" collapsed="false"/>
    <row r="797" customFormat="false" ht="15.75" hidden="false" customHeight="true" outlineLevel="0" collapsed="false"/>
    <row r="798" customFormat="false" ht="15.75" hidden="false" customHeight="true" outlineLevel="0" collapsed="false"/>
    <row r="799" customFormat="false" ht="15.75" hidden="false" customHeight="true" outlineLevel="0" collapsed="false"/>
    <row r="800" customFormat="false" ht="15.75" hidden="false" customHeight="true" outlineLevel="0" collapsed="false"/>
    <row r="801" customFormat="false" ht="15.75" hidden="false" customHeight="true" outlineLevel="0" collapsed="false"/>
    <row r="802" customFormat="false" ht="15.75" hidden="false" customHeight="true" outlineLevel="0" collapsed="false"/>
    <row r="803" customFormat="false" ht="15.75" hidden="false" customHeight="true" outlineLevel="0" collapsed="false"/>
    <row r="804" customFormat="false" ht="15.75" hidden="false" customHeight="true" outlineLevel="0" collapsed="false"/>
    <row r="805" customFormat="false" ht="15.75" hidden="false" customHeight="true" outlineLevel="0" collapsed="false"/>
    <row r="806" customFormat="false" ht="15.75" hidden="false" customHeight="true" outlineLevel="0" collapsed="false"/>
    <row r="807" customFormat="false" ht="15.75" hidden="false" customHeight="true" outlineLevel="0" collapsed="false"/>
    <row r="808" customFormat="false" ht="15.75" hidden="false" customHeight="true" outlineLevel="0" collapsed="false"/>
    <row r="809" customFormat="false" ht="15.75" hidden="false" customHeight="true" outlineLevel="0" collapsed="false"/>
    <row r="810" customFormat="false" ht="15.75" hidden="false" customHeight="true" outlineLevel="0" collapsed="false"/>
    <row r="811" customFormat="false" ht="15.75" hidden="false" customHeight="true" outlineLevel="0" collapsed="false"/>
    <row r="812" customFormat="false" ht="15.75" hidden="false" customHeight="true" outlineLevel="0" collapsed="false"/>
    <row r="813" customFormat="false" ht="15.75" hidden="false" customHeight="true" outlineLevel="0" collapsed="false"/>
    <row r="814" customFormat="false" ht="15.75" hidden="false" customHeight="true" outlineLevel="0" collapsed="false"/>
    <row r="815" customFormat="false" ht="15.75" hidden="false" customHeight="true" outlineLevel="0" collapsed="false"/>
    <row r="816" customFormat="false" ht="15.75" hidden="false" customHeight="true" outlineLevel="0" collapsed="false"/>
    <row r="817" customFormat="false" ht="15.75" hidden="false" customHeight="true" outlineLevel="0" collapsed="false"/>
    <row r="818" customFormat="false" ht="15.75" hidden="false" customHeight="true" outlineLevel="0" collapsed="false"/>
    <row r="819" customFormat="false" ht="15.75" hidden="false" customHeight="true" outlineLevel="0" collapsed="false"/>
    <row r="820" customFormat="false" ht="15.75" hidden="false" customHeight="true" outlineLevel="0" collapsed="false"/>
    <row r="821" customFormat="false" ht="15.75" hidden="false" customHeight="true" outlineLevel="0" collapsed="false"/>
    <row r="822" customFormat="false" ht="15.75" hidden="false" customHeight="true" outlineLevel="0" collapsed="false"/>
    <row r="823" customFormat="false" ht="15.75" hidden="false" customHeight="true" outlineLevel="0" collapsed="false"/>
    <row r="824" customFormat="false" ht="15.75" hidden="false" customHeight="true" outlineLevel="0" collapsed="false"/>
    <row r="825" customFormat="false" ht="15.75" hidden="false" customHeight="true" outlineLevel="0" collapsed="false"/>
    <row r="826" customFormat="false" ht="15.75" hidden="false" customHeight="true" outlineLevel="0" collapsed="false"/>
    <row r="827" customFormat="false" ht="15.75" hidden="false" customHeight="true" outlineLevel="0" collapsed="false"/>
    <row r="828" customFormat="false" ht="15.75" hidden="false" customHeight="true" outlineLevel="0" collapsed="false"/>
    <row r="829" customFormat="false" ht="15.75" hidden="false" customHeight="true" outlineLevel="0" collapsed="false"/>
    <row r="830" customFormat="false" ht="15.75" hidden="false" customHeight="true" outlineLevel="0" collapsed="false"/>
    <row r="831" customFormat="false" ht="15.75" hidden="false" customHeight="true" outlineLevel="0" collapsed="false"/>
    <row r="832" customFormat="false" ht="15.75" hidden="false" customHeight="true" outlineLevel="0" collapsed="false"/>
    <row r="833" customFormat="false" ht="15.75" hidden="false" customHeight="true" outlineLevel="0" collapsed="false"/>
    <row r="834" customFormat="false" ht="15.75" hidden="false" customHeight="true" outlineLevel="0" collapsed="false"/>
    <row r="835" customFormat="false" ht="15.75" hidden="false" customHeight="true" outlineLevel="0" collapsed="false"/>
    <row r="836" customFormat="false" ht="15.75" hidden="false" customHeight="true" outlineLevel="0" collapsed="false"/>
    <row r="837" customFormat="false" ht="15.75" hidden="false" customHeight="true" outlineLevel="0" collapsed="false"/>
    <row r="838" customFormat="false" ht="15.75" hidden="false" customHeight="true" outlineLevel="0" collapsed="false"/>
    <row r="839" customFormat="false" ht="15.75" hidden="false" customHeight="true" outlineLevel="0" collapsed="false"/>
    <row r="840" customFormat="false" ht="15.75" hidden="false" customHeight="true" outlineLevel="0" collapsed="false"/>
    <row r="841" customFormat="false" ht="15.75" hidden="false" customHeight="true" outlineLevel="0" collapsed="false"/>
    <row r="842" customFormat="false" ht="15.75" hidden="false" customHeight="true" outlineLevel="0" collapsed="false"/>
    <row r="843" customFormat="false" ht="15.75" hidden="false" customHeight="true" outlineLevel="0" collapsed="false"/>
    <row r="844" customFormat="false" ht="15.75" hidden="false" customHeight="true" outlineLevel="0" collapsed="false"/>
    <row r="845" customFormat="false" ht="15.75" hidden="false" customHeight="true" outlineLevel="0" collapsed="false"/>
    <row r="846" customFormat="false" ht="15.75" hidden="false" customHeight="true" outlineLevel="0" collapsed="false"/>
    <row r="847" customFormat="false" ht="15.75" hidden="false" customHeight="true" outlineLevel="0" collapsed="false"/>
    <row r="848" customFormat="false" ht="15.75" hidden="false" customHeight="true" outlineLevel="0" collapsed="false"/>
    <row r="849" customFormat="false" ht="15.75" hidden="false" customHeight="true" outlineLevel="0" collapsed="false"/>
    <row r="850" customFormat="false" ht="15.75" hidden="false" customHeight="true" outlineLevel="0" collapsed="false"/>
    <row r="851" customFormat="false" ht="15.75" hidden="false" customHeight="true" outlineLevel="0" collapsed="false"/>
    <row r="852" customFormat="false" ht="15.75" hidden="false" customHeight="true" outlineLevel="0" collapsed="false"/>
    <row r="853" customFormat="false" ht="15.75" hidden="false" customHeight="true" outlineLevel="0" collapsed="false"/>
    <row r="854" customFormat="false" ht="15.75" hidden="false" customHeight="true" outlineLevel="0" collapsed="false"/>
    <row r="855" customFormat="false" ht="15.75" hidden="false" customHeight="true" outlineLevel="0" collapsed="false"/>
    <row r="856" customFormat="false" ht="15.75" hidden="false" customHeight="true" outlineLevel="0" collapsed="false"/>
    <row r="857" customFormat="false" ht="15.75" hidden="false" customHeight="true" outlineLevel="0" collapsed="false"/>
    <row r="858" customFormat="false" ht="15.75" hidden="false" customHeight="true" outlineLevel="0" collapsed="false"/>
    <row r="859" customFormat="false" ht="15.75" hidden="false" customHeight="true" outlineLevel="0" collapsed="false"/>
    <row r="860" customFormat="false" ht="15.75" hidden="false" customHeight="true" outlineLevel="0" collapsed="false"/>
    <row r="861" customFormat="false" ht="15.75" hidden="false" customHeight="true" outlineLevel="0" collapsed="false"/>
    <row r="862" customFormat="false" ht="15.75" hidden="false" customHeight="true" outlineLevel="0" collapsed="false"/>
    <row r="863" customFormat="false" ht="15.75" hidden="false" customHeight="true" outlineLevel="0" collapsed="false"/>
    <row r="864" customFormat="false" ht="15.75" hidden="false" customHeight="true" outlineLevel="0" collapsed="false"/>
    <row r="865" customFormat="false" ht="15.75" hidden="false" customHeight="true" outlineLevel="0" collapsed="false"/>
    <row r="866" customFormat="false" ht="15.75" hidden="false" customHeight="true" outlineLevel="0" collapsed="false"/>
    <row r="867" customFormat="false" ht="15.75" hidden="false" customHeight="true" outlineLevel="0" collapsed="false"/>
    <row r="868" customFormat="false" ht="15.75" hidden="false" customHeight="true" outlineLevel="0" collapsed="false"/>
    <row r="869" customFormat="false" ht="15.75" hidden="false" customHeight="true" outlineLevel="0" collapsed="false"/>
    <row r="870" customFormat="false" ht="15.75" hidden="false" customHeight="true" outlineLevel="0" collapsed="false"/>
    <row r="871" customFormat="false" ht="15.75" hidden="false" customHeight="true" outlineLevel="0" collapsed="false"/>
    <row r="872" customFormat="false" ht="15.75" hidden="false" customHeight="true" outlineLevel="0" collapsed="false"/>
    <row r="873" customFormat="false" ht="15.75" hidden="false" customHeight="true" outlineLevel="0" collapsed="false"/>
    <row r="874" customFormat="false" ht="15.75" hidden="false" customHeight="true" outlineLevel="0" collapsed="false"/>
    <row r="875" customFormat="false" ht="15.75" hidden="false" customHeight="true" outlineLevel="0" collapsed="false"/>
    <row r="876" customFormat="false" ht="15.75" hidden="false" customHeight="true" outlineLevel="0" collapsed="false"/>
    <row r="877" customFormat="false" ht="15.75" hidden="false" customHeight="true" outlineLevel="0" collapsed="false"/>
    <row r="878" customFormat="false" ht="15.75" hidden="false" customHeight="true" outlineLevel="0" collapsed="false"/>
    <row r="879" customFormat="false" ht="15.75" hidden="false" customHeight="true" outlineLevel="0" collapsed="false"/>
    <row r="880" customFormat="false" ht="15.75" hidden="false" customHeight="true" outlineLevel="0" collapsed="false"/>
    <row r="881" customFormat="false" ht="15.75" hidden="false" customHeight="true" outlineLevel="0" collapsed="false"/>
    <row r="882" customFormat="false" ht="15.75" hidden="false" customHeight="true" outlineLevel="0" collapsed="false"/>
    <row r="883" customFormat="false" ht="15.75" hidden="false" customHeight="true" outlineLevel="0" collapsed="false"/>
    <row r="884" customFormat="false" ht="15.75" hidden="false" customHeight="true" outlineLevel="0" collapsed="false"/>
    <row r="885" customFormat="false" ht="15.75" hidden="false" customHeight="true" outlineLevel="0" collapsed="false"/>
    <row r="886" customFormat="false" ht="15.75" hidden="false" customHeight="true" outlineLevel="0" collapsed="false"/>
    <row r="887" customFormat="false" ht="15.75" hidden="false" customHeight="true" outlineLevel="0" collapsed="false"/>
    <row r="888" customFormat="false" ht="15.75" hidden="false" customHeight="true" outlineLevel="0" collapsed="false"/>
    <row r="889" customFormat="false" ht="15.75" hidden="false" customHeight="true" outlineLevel="0" collapsed="false"/>
    <row r="890" customFormat="false" ht="15.75" hidden="false" customHeight="true" outlineLevel="0" collapsed="false"/>
    <row r="891" customFormat="false" ht="15.75" hidden="false" customHeight="true" outlineLevel="0" collapsed="false"/>
    <row r="892" customFormat="false" ht="15.75" hidden="false" customHeight="true" outlineLevel="0" collapsed="false"/>
    <row r="893" customFormat="false" ht="15.75" hidden="false" customHeight="true" outlineLevel="0" collapsed="false"/>
    <row r="894" customFormat="false" ht="15.75" hidden="false" customHeight="true" outlineLevel="0" collapsed="false"/>
    <row r="895" customFormat="false" ht="15.75" hidden="false" customHeight="true" outlineLevel="0" collapsed="false"/>
    <row r="896" customFormat="false" ht="15.75" hidden="false" customHeight="true" outlineLevel="0" collapsed="false"/>
    <row r="897" customFormat="false" ht="15.75" hidden="false" customHeight="true" outlineLevel="0" collapsed="false"/>
    <row r="898" customFormat="false" ht="15.75" hidden="false" customHeight="true" outlineLevel="0" collapsed="false"/>
    <row r="899" customFormat="false" ht="15.75" hidden="false" customHeight="true" outlineLevel="0" collapsed="false"/>
    <row r="900" customFormat="false" ht="15.75" hidden="false" customHeight="true" outlineLevel="0" collapsed="false"/>
    <row r="901" customFormat="false" ht="15.75" hidden="false" customHeight="true" outlineLevel="0" collapsed="false"/>
    <row r="902" customFormat="false" ht="15.75" hidden="false" customHeight="true" outlineLevel="0" collapsed="false"/>
    <row r="903" customFormat="false" ht="15.75" hidden="false" customHeight="true" outlineLevel="0" collapsed="false"/>
    <row r="904" customFormat="false" ht="15.75" hidden="false" customHeight="true" outlineLevel="0" collapsed="false"/>
    <row r="905" customFormat="false" ht="15.75" hidden="false" customHeight="true" outlineLevel="0" collapsed="false"/>
    <row r="906" customFormat="false" ht="15.75" hidden="false" customHeight="true" outlineLevel="0" collapsed="false"/>
    <row r="907" customFormat="false" ht="15.75" hidden="false" customHeight="true" outlineLevel="0" collapsed="false"/>
    <row r="908" customFormat="false" ht="15.75" hidden="false" customHeight="true" outlineLevel="0" collapsed="false"/>
    <row r="909" customFormat="false" ht="15.75" hidden="false" customHeight="true" outlineLevel="0" collapsed="false"/>
    <row r="910" customFormat="false" ht="15.75" hidden="false" customHeight="true" outlineLevel="0" collapsed="false"/>
    <row r="911" customFormat="false" ht="15.75" hidden="false" customHeight="true" outlineLevel="0" collapsed="false"/>
    <row r="912" customFormat="false" ht="15.75" hidden="false" customHeight="true" outlineLevel="0" collapsed="false"/>
    <row r="913" customFormat="false" ht="15.75" hidden="false" customHeight="true" outlineLevel="0" collapsed="false"/>
    <row r="914" customFormat="false" ht="15.75" hidden="false" customHeight="true" outlineLevel="0" collapsed="false"/>
    <row r="915" customFormat="false" ht="15.75" hidden="false" customHeight="true" outlineLevel="0" collapsed="false"/>
    <row r="916" customFormat="false" ht="15.75" hidden="false" customHeight="true" outlineLevel="0" collapsed="false"/>
    <row r="917" customFormat="false" ht="15.75" hidden="false" customHeight="true" outlineLevel="0" collapsed="false"/>
    <row r="918" customFormat="false" ht="15.75" hidden="false" customHeight="true" outlineLevel="0" collapsed="false"/>
    <row r="919" customFormat="false" ht="15.75" hidden="false" customHeight="true" outlineLevel="0" collapsed="false"/>
    <row r="920" customFormat="false" ht="15.75" hidden="false" customHeight="true" outlineLevel="0" collapsed="false"/>
    <row r="921" customFormat="false" ht="15.75" hidden="false" customHeight="true" outlineLevel="0" collapsed="false"/>
    <row r="922" customFormat="false" ht="15.75" hidden="false" customHeight="true" outlineLevel="0" collapsed="false"/>
    <row r="923" customFormat="false" ht="15.75" hidden="false" customHeight="true" outlineLevel="0" collapsed="false"/>
    <row r="924" customFormat="false" ht="15.75" hidden="false" customHeight="true" outlineLevel="0" collapsed="false"/>
    <row r="925" customFormat="false" ht="15.75" hidden="false" customHeight="true" outlineLevel="0" collapsed="false"/>
    <row r="926" customFormat="false" ht="15.75" hidden="false" customHeight="true" outlineLevel="0" collapsed="false"/>
    <row r="927" customFormat="false" ht="15.75" hidden="false" customHeight="true" outlineLevel="0" collapsed="false"/>
    <row r="928" customFormat="false" ht="15.75" hidden="false" customHeight="true" outlineLevel="0" collapsed="false"/>
    <row r="929" customFormat="false" ht="15.75" hidden="false" customHeight="true" outlineLevel="0" collapsed="false"/>
    <row r="930" customFormat="false" ht="15.75" hidden="false" customHeight="true" outlineLevel="0" collapsed="false"/>
    <row r="931" customFormat="false" ht="15.75" hidden="false" customHeight="true" outlineLevel="0" collapsed="false"/>
    <row r="932" customFormat="false" ht="15.75" hidden="false" customHeight="true" outlineLevel="0" collapsed="false"/>
    <row r="933" customFormat="false" ht="15.75" hidden="false" customHeight="true" outlineLevel="0" collapsed="false"/>
    <row r="934" customFormat="false" ht="15.75" hidden="false" customHeight="true" outlineLevel="0" collapsed="false"/>
    <row r="935" customFormat="false" ht="15.75" hidden="false" customHeight="true" outlineLevel="0" collapsed="false"/>
    <row r="936" customFormat="false" ht="15.75" hidden="false" customHeight="true" outlineLevel="0" collapsed="false"/>
    <row r="937" customFormat="false" ht="15.75" hidden="false" customHeight="true" outlineLevel="0" collapsed="false"/>
    <row r="938" customFormat="false" ht="15.75" hidden="false" customHeight="true" outlineLevel="0" collapsed="false"/>
    <row r="939" customFormat="false" ht="15.75" hidden="false" customHeight="true" outlineLevel="0" collapsed="false"/>
    <row r="940" customFormat="false" ht="15.75" hidden="false" customHeight="true" outlineLevel="0" collapsed="false"/>
    <row r="941" customFormat="false" ht="15.75" hidden="false" customHeight="true" outlineLevel="0" collapsed="false"/>
    <row r="942" customFormat="false" ht="15.75" hidden="false" customHeight="true" outlineLevel="0" collapsed="false"/>
    <row r="943" customFormat="false" ht="15.75" hidden="false" customHeight="true" outlineLevel="0" collapsed="false"/>
    <row r="944" customFormat="false" ht="15.75" hidden="false" customHeight="true" outlineLevel="0" collapsed="false"/>
    <row r="945" customFormat="false" ht="15.75" hidden="false" customHeight="true" outlineLevel="0" collapsed="false"/>
    <row r="946" customFormat="false" ht="15.75" hidden="false" customHeight="true" outlineLevel="0" collapsed="false"/>
    <row r="947" customFormat="false" ht="15.75" hidden="false" customHeight="true" outlineLevel="0" collapsed="false"/>
    <row r="948" customFormat="false" ht="15.75" hidden="false" customHeight="true" outlineLevel="0" collapsed="false"/>
    <row r="949" customFormat="false" ht="15.75" hidden="false" customHeight="true" outlineLevel="0" collapsed="false"/>
    <row r="950" customFormat="false" ht="15.75" hidden="false" customHeight="true" outlineLevel="0" collapsed="false"/>
    <row r="951" customFormat="false" ht="15.75" hidden="false" customHeight="true" outlineLevel="0" collapsed="false"/>
    <row r="952" customFormat="false" ht="15.75" hidden="false" customHeight="true" outlineLevel="0" collapsed="false"/>
    <row r="953" customFormat="false" ht="15.75" hidden="false" customHeight="true" outlineLevel="0" collapsed="false"/>
    <row r="954" customFormat="false" ht="15.75" hidden="false" customHeight="true" outlineLevel="0" collapsed="false"/>
    <row r="955" customFormat="false" ht="15.75" hidden="false" customHeight="true" outlineLevel="0" collapsed="false"/>
    <row r="956" customFormat="false" ht="15.75" hidden="false" customHeight="true" outlineLevel="0" collapsed="false"/>
    <row r="957" customFormat="false" ht="15.75" hidden="false" customHeight="true" outlineLevel="0" collapsed="false"/>
    <row r="958" customFormat="false" ht="15.75" hidden="false" customHeight="true" outlineLevel="0" collapsed="false"/>
    <row r="959" customFormat="false" ht="15.75" hidden="false" customHeight="true" outlineLevel="0" collapsed="false"/>
    <row r="960" customFormat="false" ht="15.75" hidden="false" customHeight="true" outlineLevel="0" collapsed="false"/>
    <row r="961" customFormat="false" ht="15.75" hidden="false" customHeight="true" outlineLevel="0" collapsed="false"/>
    <row r="962" customFormat="false" ht="15.75" hidden="false" customHeight="true" outlineLevel="0" collapsed="false"/>
    <row r="963" customFormat="false" ht="15.75" hidden="false" customHeight="true" outlineLevel="0" collapsed="false"/>
    <row r="964" customFormat="false" ht="15.75" hidden="false" customHeight="true" outlineLevel="0" collapsed="false"/>
    <row r="965" customFormat="false" ht="15.75" hidden="false" customHeight="true" outlineLevel="0" collapsed="false"/>
    <row r="966" customFormat="false" ht="15.75" hidden="false" customHeight="true" outlineLevel="0" collapsed="false"/>
    <row r="967" customFormat="false" ht="15.75" hidden="false" customHeight="true" outlineLevel="0" collapsed="false"/>
    <row r="968" customFormat="false" ht="15.75" hidden="false" customHeight="true" outlineLevel="0" collapsed="false"/>
    <row r="969" customFormat="false" ht="15.75" hidden="false" customHeight="true" outlineLevel="0" collapsed="false"/>
    <row r="970" customFormat="false" ht="15.75" hidden="false" customHeight="true" outlineLevel="0" collapsed="false"/>
    <row r="971" customFormat="false" ht="15.75" hidden="false" customHeight="true" outlineLevel="0" collapsed="false"/>
    <row r="972" customFormat="false" ht="15.75" hidden="false" customHeight="true" outlineLevel="0" collapsed="false"/>
    <row r="973" customFormat="false" ht="15.75" hidden="false" customHeight="true" outlineLevel="0" collapsed="false"/>
    <row r="974" customFormat="false" ht="15.75" hidden="false" customHeight="true" outlineLevel="0" collapsed="false"/>
    <row r="975" customFormat="false" ht="15.75" hidden="false" customHeight="true" outlineLevel="0" collapsed="false"/>
    <row r="976" customFormat="false" ht="15.75" hidden="false" customHeight="true" outlineLevel="0" collapsed="false"/>
    <row r="977" customFormat="false" ht="15.75" hidden="false" customHeight="true" outlineLevel="0" collapsed="false"/>
    <row r="978" customFormat="false" ht="15.75" hidden="false" customHeight="true" outlineLevel="0" collapsed="false"/>
    <row r="979" customFormat="false" ht="15.75" hidden="false" customHeight="true" outlineLevel="0" collapsed="false"/>
    <row r="980" customFormat="false" ht="15.75" hidden="false" customHeight="true" outlineLevel="0" collapsed="false"/>
    <row r="981" customFormat="false" ht="15.75" hidden="false" customHeight="true" outlineLevel="0" collapsed="false"/>
    <row r="982" customFormat="false" ht="15.75" hidden="false" customHeight="true" outlineLevel="0" collapsed="false"/>
    <row r="983" customFormat="false" ht="15.75" hidden="false" customHeight="true" outlineLevel="0" collapsed="false"/>
    <row r="984" customFormat="false" ht="15.75" hidden="false" customHeight="true" outlineLevel="0" collapsed="false"/>
    <row r="985" customFormat="false" ht="15.75" hidden="false" customHeight="true" outlineLevel="0" collapsed="false"/>
    <row r="986" customFormat="false" ht="15.75" hidden="false" customHeight="true" outlineLevel="0" collapsed="false"/>
    <row r="987" customFormat="false" ht="15.75" hidden="false" customHeight="true" outlineLevel="0" collapsed="false"/>
    <row r="988" customFormat="false" ht="15.75" hidden="false" customHeight="true" outlineLevel="0" collapsed="false"/>
    <row r="989" customFormat="false" ht="15.75" hidden="false" customHeight="true" outlineLevel="0" collapsed="false"/>
    <row r="990" customFormat="false" ht="15.75" hidden="false" customHeight="true" outlineLevel="0" collapsed="false"/>
    <row r="991" customFormat="false" ht="15.75" hidden="false" customHeight="true" outlineLevel="0" collapsed="false"/>
    <row r="992" customFormat="false" ht="15.75" hidden="false" customHeight="true" outlineLevel="0" collapsed="false"/>
    <row r="993" customFormat="false" ht="15.75" hidden="false" customHeight="true" outlineLevel="0" collapsed="false"/>
    <row r="994" customFormat="false" ht="15.75" hidden="false" customHeight="true" outlineLevel="0" collapsed="false"/>
    <row r="995" customFormat="false" ht="15.75" hidden="false" customHeight="true" outlineLevel="0" collapsed="false"/>
    <row r="996" customFormat="false" ht="15.75" hidden="false" customHeight="true" outlineLevel="0" collapsed="false"/>
    <row r="997" customFormat="false" ht="15.75" hidden="false" customHeight="true" outlineLevel="0" collapsed="false"/>
    <row r="998" customFormat="false" ht="15.75" hidden="false" customHeight="true" outlineLevel="0" collapsed="false"/>
    <row r="999" customFormat="false" ht="15.75" hidden="false" customHeight="true" outlineLevel="0" collapsed="false"/>
  </sheetData>
  <mergeCells count="29">
    <mergeCell ref="A1:H1"/>
    <mergeCell ref="A2:H2"/>
    <mergeCell ref="A3:E3"/>
    <mergeCell ref="F3:H3"/>
    <mergeCell ref="A4:E4"/>
    <mergeCell ref="F4:H4"/>
    <mergeCell ref="A5:H5"/>
    <mergeCell ref="A20:D20"/>
    <mergeCell ref="A21:D21"/>
    <mergeCell ref="A30:D30"/>
    <mergeCell ref="A31:D31"/>
    <mergeCell ref="B33:C33"/>
    <mergeCell ref="D33:E33"/>
    <mergeCell ref="F33:G33"/>
    <mergeCell ref="B34:C34"/>
    <mergeCell ref="D34:E34"/>
    <mergeCell ref="F34:G34"/>
    <mergeCell ref="A35:E35"/>
    <mergeCell ref="F35:G35"/>
    <mergeCell ref="B36:C36"/>
    <mergeCell ref="D36:E36"/>
    <mergeCell ref="F36:G36"/>
    <mergeCell ref="A37:E37"/>
    <mergeCell ref="F37:G37"/>
    <mergeCell ref="B38:C38"/>
    <mergeCell ref="D38:E38"/>
    <mergeCell ref="F38:G38"/>
    <mergeCell ref="A40:F40"/>
    <mergeCell ref="A41:G41"/>
  </mergeCells>
  <printOptions headings="false" gridLines="false" gridLinesSet="true" horizontalCentered="false" verticalCentered="false"/>
  <pageMargins left="0.7" right="0.7" top="0.75" bottom="0.75" header="0" footer="0"/>
  <pageSetup paperSize="1" scale="100" firstPageNumber="0" fitToWidth="1" fitToHeight="0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>&amp;C&amp;A</oddHeader>
    <oddFooter>&amp;CPágina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2"/>
  <sheetViews>
    <sheetView windowProtection="false" showFormulas="false" showGridLines="true" showRowColHeaders="true" showZeros="true" rightToLeft="false" tabSelected="false" showOutlineSymbols="true" defaultGridColor="true" view="normal" topLeftCell="A7" colorId="64" zoomScale="100" zoomScaleNormal="100" zoomScalePageLayoutView="100" workbookViewId="0">
      <selection pane="topLeft" activeCell="G19" activeCellId="0" sqref="G19"/>
    </sheetView>
  </sheetViews>
  <sheetFormatPr defaultRowHeight="15"/>
  <cols>
    <col collapsed="false" hidden="false" max="1" min="1" style="0" width="2.02551020408163"/>
    <col collapsed="false" hidden="false" max="2" min="2" style="0" width="26.4591836734694"/>
    <col collapsed="false" hidden="false" max="3" min="3" style="0" width="13.2295918367347"/>
    <col collapsed="false" hidden="false" max="4" min="4" style="0" width="14.4438775510204"/>
    <col collapsed="false" hidden="false" max="5" min="5" style="0" width="11.6071428571429"/>
    <col collapsed="false" hidden="false" max="6" min="6" style="0" width="14.4438775510204"/>
    <col collapsed="false" hidden="false" max="7" min="7" style="0" width="14.1734693877551"/>
    <col collapsed="false" hidden="false" max="1025" min="8" style="0" width="13.9030612244898"/>
  </cols>
  <sheetData>
    <row r="1" customFormat="false" ht="18" hidden="false" customHeight="true" outlineLevel="0" collapsed="false">
      <c r="A1" s="137" t="s">
        <v>0</v>
      </c>
      <c r="B1" s="137"/>
      <c r="C1" s="137"/>
      <c r="D1" s="137"/>
      <c r="E1" s="137"/>
      <c r="F1" s="137"/>
      <c r="G1" s="137"/>
    </row>
    <row r="2" customFormat="false" ht="49.5" hidden="false" customHeight="true" outlineLevel="0" collapsed="false">
      <c r="A2" s="138" t="s">
        <v>172</v>
      </c>
      <c r="B2" s="138"/>
      <c r="C2" s="138"/>
      <c r="D2" s="138"/>
      <c r="E2" s="138"/>
      <c r="F2" s="138"/>
      <c r="G2" s="138"/>
    </row>
    <row r="3" customFormat="false" ht="12.75" hidden="false" customHeight="true" outlineLevel="0" collapsed="false">
      <c r="A3" s="3" t="s">
        <v>2</v>
      </c>
      <c r="B3" s="3"/>
      <c r="C3" s="3"/>
      <c r="D3" s="3"/>
      <c r="E3" s="3"/>
      <c r="F3" s="4" t="s">
        <v>173</v>
      </c>
      <c r="G3" s="4"/>
    </row>
    <row r="4" customFormat="false" ht="12.75" hidden="false" customHeight="true" outlineLevel="0" collapsed="false">
      <c r="A4" s="3" t="s">
        <v>4</v>
      </c>
      <c r="B4" s="3"/>
      <c r="C4" s="3"/>
      <c r="D4" s="3"/>
      <c r="E4" s="3"/>
      <c r="F4" s="4"/>
      <c r="G4" s="4"/>
    </row>
    <row r="5" customFormat="false" ht="12.75" hidden="false" customHeight="true" outlineLevel="0" collapsed="false">
      <c r="A5" s="3" t="s">
        <v>5</v>
      </c>
      <c r="B5" s="3"/>
      <c r="C5" s="3"/>
      <c r="D5" s="3"/>
      <c r="E5" s="3"/>
      <c r="F5" s="3"/>
      <c r="G5" s="3"/>
    </row>
    <row r="6" customFormat="false" ht="15" hidden="false" customHeight="true" outlineLevel="0" collapsed="false">
      <c r="A6" s="12" t="s">
        <v>6</v>
      </c>
      <c r="B6" s="12"/>
      <c r="C6" s="12"/>
      <c r="D6" s="12"/>
      <c r="E6" s="12"/>
      <c r="F6" s="12"/>
      <c r="G6" s="12"/>
    </row>
    <row r="7" customFormat="false" ht="12.75" hidden="false" customHeight="true" outlineLevel="0" collapsed="false">
      <c r="A7" s="6" t="s">
        <v>7</v>
      </c>
      <c r="B7" s="3" t="s">
        <v>8</v>
      </c>
      <c r="C7" s="3"/>
      <c r="D7" s="3"/>
      <c r="E7" s="3"/>
      <c r="F7" s="7"/>
      <c r="G7" s="7"/>
    </row>
    <row r="8" customFormat="false" ht="12.75" hidden="false" customHeight="true" outlineLevel="0" collapsed="false">
      <c r="A8" s="6" t="s">
        <v>9</v>
      </c>
      <c r="B8" s="3" t="s">
        <v>10</v>
      </c>
      <c r="C8" s="3"/>
      <c r="D8" s="3"/>
      <c r="E8" s="3"/>
      <c r="F8" s="4" t="s">
        <v>11</v>
      </c>
      <c r="G8" s="4"/>
    </row>
    <row r="9" customFormat="false" ht="12.75" hidden="false" customHeight="true" outlineLevel="0" collapsed="false">
      <c r="A9" s="6" t="s">
        <v>12</v>
      </c>
      <c r="B9" s="3" t="s">
        <v>13</v>
      </c>
      <c r="C9" s="3"/>
      <c r="D9" s="3"/>
      <c r="E9" s="3"/>
      <c r="F9" s="17" t="s">
        <v>14</v>
      </c>
      <c r="G9" s="17"/>
      <c r="H9" s="17"/>
    </row>
    <row r="10" customFormat="false" ht="13.5" hidden="false" customHeight="true" outlineLevel="0" collapsed="false">
      <c r="A10" s="6" t="s">
        <v>15</v>
      </c>
      <c r="B10" s="3" t="s">
        <v>16</v>
      </c>
      <c r="C10" s="3"/>
      <c r="D10" s="3"/>
      <c r="E10" s="3"/>
      <c r="F10" s="4" t="n">
        <v>12</v>
      </c>
      <c r="G10" s="4"/>
    </row>
    <row r="11" customFormat="false" ht="13.5" hidden="false" customHeight="true" outlineLevel="0" collapsed="false">
      <c r="A11" s="139"/>
      <c r="B11" s="139"/>
      <c r="C11" s="139"/>
      <c r="D11" s="139"/>
      <c r="E11" s="139"/>
      <c r="F11" s="139"/>
      <c r="G11" s="139"/>
    </row>
    <row r="12" customFormat="false" ht="18" hidden="false" customHeight="true" outlineLevel="0" collapsed="false">
      <c r="A12" s="140" t="s">
        <v>174</v>
      </c>
      <c r="B12" s="140"/>
      <c r="C12" s="140"/>
      <c r="D12" s="140"/>
      <c r="E12" s="140"/>
      <c r="F12" s="140"/>
      <c r="G12" s="140"/>
    </row>
    <row r="13" customFormat="false" ht="51" hidden="false" customHeight="true" outlineLevel="0" collapsed="false">
      <c r="A13" s="141"/>
      <c r="B13" s="142" t="s">
        <v>175</v>
      </c>
      <c r="C13" s="142" t="s">
        <v>176</v>
      </c>
      <c r="D13" s="142" t="s">
        <v>177</v>
      </c>
      <c r="E13" s="142" t="s">
        <v>178</v>
      </c>
      <c r="F13" s="142" t="s">
        <v>179</v>
      </c>
      <c r="G13" s="142" t="s">
        <v>180</v>
      </c>
    </row>
    <row r="14" customFormat="false" ht="12.75" hidden="false" customHeight="true" outlineLevel="0" collapsed="false">
      <c r="A14" s="143" t="s">
        <v>181</v>
      </c>
      <c r="B14" s="144" t="s">
        <v>21</v>
      </c>
      <c r="C14" s="145" t="n">
        <f aca="false">RECEPCIONISTA!J145</f>
        <v>4117.11666666667</v>
      </c>
      <c r="D14" s="143" t="n">
        <v>1</v>
      </c>
      <c r="E14" s="145" t="n">
        <f aca="false">C14*D14</f>
        <v>4117.11666666667</v>
      </c>
      <c r="F14" s="143" t="n">
        <v>2</v>
      </c>
      <c r="G14" s="145" t="n">
        <f aca="false">PRODUCT(E14:F14)</f>
        <v>8234.23333333333</v>
      </c>
    </row>
    <row r="16" customFormat="false" ht="13.5" hidden="false" customHeight="true" outlineLevel="0" collapsed="false">
      <c r="A16" s="146" t="s">
        <v>182</v>
      </c>
      <c r="B16" s="146"/>
      <c r="C16" s="146"/>
      <c r="D16" s="146"/>
      <c r="E16" s="146"/>
      <c r="F16" s="146"/>
      <c r="G16" s="147" t="n">
        <f aca="false">SUM(G14)</f>
        <v>8234.23333333333</v>
      </c>
    </row>
    <row r="17" customFormat="false" ht="13.5" hidden="false" customHeight="true" outlineLevel="0" collapsed="false">
      <c r="A17" s="139"/>
      <c r="B17" s="139"/>
      <c r="C17" s="139"/>
      <c r="D17" s="139"/>
      <c r="E17" s="139"/>
      <c r="F17" s="139"/>
      <c r="G17" s="139"/>
    </row>
    <row r="18" customFormat="false" ht="18.75" hidden="false" customHeight="true" outlineLevel="0" collapsed="false">
      <c r="A18" s="148" t="s">
        <v>183</v>
      </c>
      <c r="B18" s="148"/>
      <c r="C18" s="148"/>
      <c r="D18" s="148"/>
      <c r="E18" s="148"/>
      <c r="F18" s="148"/>
      <c r="G18" s="148"/>
    </row>
    <row r="19" customFormat="false" ht="12.75" hidden="false" customHeight="true" outlineLevel="0" collapsed="false">
      <c r="A19" s="149" t="s">
        <v>7</v>
      </c>
      <c r="B19" s="150" t="s">
        <v>184</v>
      </c>
      <c r="C19" s="150"/>
      <c r="D19" s="150"/>
      <c r="E19" s="150"/>
      <c r="F19" s="150"/>
      <c r="G19" s="151" t="n">
        <f aca="false">G16</f>
        <v>8234.23333333333</v>
      </c>
    </row>
    <row r="20" customFormat="false" ht="13.5" hidden="false" customHeight="true" outlineLevel="0" collapsed="false">
      <c r="A20" s="152" t="s">
        <v>9</v>
      </c>
      <c r="B20" s="153" t="s">
        <v>185</v>
      </c>
      <c r="C20" s="153"/>
      <c r="D20" s="153"/>
      <c r="E20" s="153"/>
      <c r="F20" s="153"/>
      <c r="G20" s="154" t="n">
        <v>12</v>
      </c>
    </row>
    <row r="21" customFormat="false" ht="13.5" hidden="false" customHeight="true" outlineLevel="0" collapsed="false">
      <c r="A21" s="155" t="s">
        <v>12</v>
      </c>
      <c r="B21" s="156" t="s">
        <v>186</v>
      </c>
      <c r="C21" s="156"/>
      <c r="D21" s="156"/>
      <c r="E21" s="156"/>
      <c r="F21" s="156"/>
      <c r="G21" s="157" t="n">
        <f aca="false">G16*12</f>
        <v>98810.8</v>
      </c>
    </row>
    <row r="22" customFormat="false" ht="12.75" hidden="false" customHeight="true" outlineLevel="0" collapsed="false"/>
    <row r="23" customFormat="false" ht="12.75" hidden="false" customHeight="true" outlineLevel="0" collapsed="false"/>
    <row r="24" customFormat="false" ht="12.75" hidden="false" customHeight="true" outlineLevel="0" collapsed="false"/>
    <row r="25" customFormat="false" ht="12.75" hidden="false" customHeight="true" outlineLevel="0" collapsed="false"/>
    <row r="26" customFormat="false" ht="12.75" hidden="false" customHeight="true" outlineLevel="0" collapsed="false"/>
    <row r="27" customFormat="false" ht="12.75" hidden="false" customHeight="true" outlineLevel="0" collapsed="false"/>
    <row r="28" customFormat="false" ht="12.75" hidden="false" customHeight="true" outlineLevel="0" collapsed="false"/>
    <row r="29" customFormat="false" ht="12.75" hidden="false" customHeight="true" outlineLevel="0" collapsed="false"/>
    <row r="30" customFormat="false" ht="12.75" hidden="false" customHeight="true" outlineLevel="0" collapsed="false"/>
    <row r="31" customFormat="false" ht="12.75" hidden="false" customHeight="true" outlineLevel="0" collapsed="false"/>
    <row r="32" customFormat="false" ht="12.75" hidden="false" customHeight="true" outlineLevel="0" collapsed="false"/>
    <row r="33" customFormat="false" ht="12.75" hidden="false" customHeight="true" outlineLevel="0" collapsed="false"/>
    <row r="34" customFormat="false" ht="12.75" hidden="false" customHeight="true" outlineLevel="0" collapsed="false"/>
    <row r="35" customFormat="false" ht="12.75" hidden="false" customHeight="true" outlineLevel="0" collapsed="false"/>
    <row r="36" customFormat="false" ht="12.75" hidden="false" customHeight="true" outlineLevel="0" collapsed="false"/>
    <row r="37" customFormat="false" ht="12.75" hidden="false" customHeight="true" outlineLevel="0" collapsed="false"/>
    <row r="38" customFormat="false" ht="12.75" hidden="false" customHeight="true" outlineLevel="0" collapsed="false"/>
    <row r="39" customFormat="false" ht="12.75" hidden="false" customHeight="true" outlineLevel="0" collapsed="false"/>
    <row r="40" customFormat="false" ht="12.75" hidden="false" customHeight="true" outlineLevel="0" collapsed="false"/>
    <row r="41" customFormat="false" ht="12.75" hidden="false" customHeight="true" outlineLevel="0" collapsed="false"/>
    <row r="42" customFormat="false" ht="12.75" hidden="false" customHeight="true" outlineLevel="0" collapsed="false"/>
    <row r="43" customFormat="false" ht="12.75" hidden="false" customHeight="true" outlineLevel="0" collapsed="false"/>
    <row r="44" customFormat="false" ht="12.75" hidden="false" customHeight="true" outlineLevel="0" collapsed="false"/>
    <row r="45" customFormat="false" ht="12.75" hidden="false" customHeight="true" outlineLevel="0" collapsed="false"/>
    <row r="46" customFormat="false" ht="12.75" hidden="false" customHeight="true" outlineLevel="0" collapsed="false"/>
    <row r="47" customFormat="false" ht="12.75" hidden="false" customHeight="true" outlineLevel="0" collapsed="false"/>
    <row r="48" customFormat="false" ht="12.75" hidden="false" customHeight="true" outlineLevel="0" collapsed="false"/>
    <row r="49" customFormat="false" ht="12.75" hidden="false" customHeight="true" outlineLevel="0" collapsed="false"/>
    <row r="50" customFormat="false" ht="12.75" hidden="false" customHeight="true" outlineLevel="0" collapsed="false"/>
    <row r="51" customFormat="false" ht="12.75" hidden="false" customHeight="true" outlineLevel="0" collapsed="false"/>
    <row r="52" customFormat="false" ht="12.75" hidden="false" customHeight="true" outlineLevel="0" collapsed="false"/>
    <row r="53" customFormat="false" ht="12.75" hidden="false" customHeight="true" outlineLevel="0" collapsed="false"/>
    <row r="54" customFormat="false" ht="12.75" hidden="false" customHeight="true" outlineLevel="0" collapsed="false"/>
    <row r="55" customFormat="false" ht="12.75" hidden="false" customHeight="true" outlineLevel="0" collapsed="false"/>
    <row r="56" customFormat="false" ht="12.75" hidden="false" customHeight="true" outlineLevel="0" collapsed="false"/>
    <row r="57" customFormat="false" ht="12.75" hidden="false" customHeight="true" outlineLevel="0" collapsed="false"/>
    <row r="58" customFormat="false" ht="12.75" hidden="false" customHeight="true" outlineLevel="0" collapsed="false"/>
    <row r="59" customFormat="false" ht="12.75" hidden="false" customHeight="true" outlineLevel="0" collapsed="false"/>
    <row r="60" customFormat="false" ht="12.75" hidden="false" customHeight="true" outlineLevel="0" collapsed="false"/>
    <row r="61" customFormat="false" ht="12.75" hidden="false" customHeight="true" outlineLevel="0" collapsed="false"/>
    <row r="62" customFormat="false" ht="12.75" hidden="false" customHeight="true" outlineLevel="0" collapsed="false"/>
    <row r="63" customFormat="false" ht="12.75" hidden="false" customHeight="true" outlineLevel="0" collapsed="false"/>
    <row r="64" customFormat="false" ht="12.75" hidden="false" customHeight="true" outlineLevel="0" collapsed="false"/>
    <row r="65" customFormat="false" ht="12.75" hidden="false" customHeight="true" outlineLevel="0" collapsed="false"/>
    <row r="66" customFormat="false" ht="12.75" hidden="false" customHeight="true" outlineLevel="0" collapsed="false"/>
    <row r="67" customFormat="false" ht="12.75" hidden="false" customHeight="true" outlineLevel="0" collapsed="false"/>
    <row r="68" customFormat="false" ht="12.75" hidden="false" customHeight="true" outlineLevel="0" collapsed="false"/>
    <row r="69" customFormat="false" ht="12.75" hidden="false" customHeight="true" outlineLevel="0" collapsed="false"/>
    <row r="70" customFormat="false" ht="12.75" hidden="false" customHeight="true" outlineLevel="0" collapsed="false"/>
    <row r="71" customFormat="false" ht="12.75" hidden="false" customHeight="true" outlineLevel="0" collapsed="false"/>
    <row r="72" customFormat="false" ht="12.75" hidden="false" customHeight="true" outlineLevel="0" collapsed="false"/>
    <row r="73" customFormat="false" ht="12.75" hidden="false" customHeight="true" outlineLevel="0" collapsed="false"/>
    <row r="74" customFormat="false" ht="12.75" hidden="false" customHeight="true" outlineLevel="0" collapsed="false"/>
    <row r="75" customFormat="false" ht="12.75" hidden="false" customHeight="true" outlineLevel="0" collapsed="false"/>
    <row r="76" customFormat="false" ht="12.75" hidden="false" customHeight="true" outlineLevel="0" collapsed="false"/>
    <row r="77" customFormat="false" ht="12.75" hidden="false" customHeight="true" outlineLevel="0" collapsed="false"/>
    <row r="78" customFormat="false" ht="12.75" hidden="false" customHeight="true" outlineLevel="0" collapsed="false"/>
    <row r="79" customFormat="false" ht="12.75" hidden="false" customHeight="true" outlineLevel="0" collapsed="false"/>
    <row r="80" customFormat="false" ht="12.75" hidden="false" customHeight="true" outlineLevel="0" collapsed="false"/>
    <row r="81" customFormat="false" ht="12.75" hidden="false" customHeight="true" outlineLevel="0" collapsed="false"/>
    <row r="82" customFormat="false" ht="12.75" hidden="false" customHeight="true" outlineLevel="0" collapsed="false"/>
    <row r="83" customFormat="false" ht="12.75" hidden="false" customHeight="true" outlineLevel="0" collapsed="false"/>
    <row r="84" customFormat="false" ht="12.75" hidden="false" customHeight="true" outlineLevel="0" collapsed="false"/>
    <row r="85" customFormat="false" ht="12.75" hidden="false" customHeight="true" outlineLevel="0" collapsed="false"/>
    <row r="86" customFormat="false" ht="12.75" hidden="false" customHeight="true" outlineLevel="0" collapsed="false"/>
    <row r="87" customFormat="false" ht="12.75" hidden="false" customHeight="true" outlineLevel="0" collapsed="false"/>
    <row r="88" customFormat="false" ht="12.75" hidden="false" customHeight="true" outlineLevel="0" collapsed="false"/>
    <row r="89" customFormat="false" ht="12.75" hidden="false" customHeight="true" outlineLevel="0" collapsed="false"/>
    <row r="90" customFormat="false" ht="12.75" hidden="false" customHeight="true" outlineLevel="0" collapsed="false"/>
    <row r="91" customFormat="false" ht="12.75" hidden="false" customHeight="true" outlineLevel="0" collapsed="false"/>
    <row r="92" customFormat="false" ht="12.75" hidden="false" customHeight="true" outlineLevel="0" collapsed="false"/>
    <row r="93" customFormat="false" ht="12.75" hidden="false" customHeight="true" outlineLevel="0" collapsed="false"/>
    <row r="94" customFormat="false" ht="12.75" hidden="false" customHeight="true" outlineLevel="0" collapsed="false"/>
    <row r="95" customFormat="false" ht="12.75" hidden="false" customHeight="true" outlineLevel="0" collapsed="false"/>
    <row r="96" customFormat="false" ht="12.75" hidden="false" customHeight="true" outlineLevel="0" collapsed="false"/>
    <row r="97" customFormat="false" ht="12.75" hidden="false" customHeight="true" outlineLevel="0" collapsed="false"/>
    <row r="98" customFormat="false" ht="12.75" hidden="false" customHeight="true" outlineLevel="0" collapsed="false"/>
    <row r="99" customFormat="false" ht="12.75" hidden="false" customHeight="true" outlineLevel="0" collapsed="false"/>
    <row r="100" customFormat="false" ht="12.75" hidden="false" customHeight="true" outlineLevel="0" collapsed="false"/>
    <row r="101" customFormat="false" ht="12.75" hidden="false" customHeight="true" outlineLevel="0" collapsed="false"/>
    <row r="102" customFormat="false" ht="12.75" hidden="false" customHeight="true" outlineLevel="0" collapsed="false"/>
    <row r="103" customFormat="false" ht="12.75" hidden="false" customHeight="true" outlineLevel="0" collapsed="false"/>
    <row r="104" customFormat="false" ht="12.75" hidden="false" customHeight="true" outlineLevel="0" collapsed="false"/>
    <row r="105" customFormat="false" ht="12.75" hidden="false" customHeight="true" outlineLevel="0" collapsed="false"/>
    <row r="106" customFormat="false" ht="12.75" hidden="false" customHeight="true" outlineLevel="0" collapsed="false"/>
    <row r="107" customFormat="false" ht="12.75" hidden="false" customHeight="true" outlineLevel="0" collapsed="false"/>
    <row r="108" customFormat="false" ht="12.75" hidden="false" customHeight="true" outlineLevel="0" collapsed="false"/>
    <row r="109" customFormat="false" ht="12.75" hidden="false" customHeight="true" outlineLevel="0" collapsed="false"/>
    <row r="110" customFormat="false" ht="12.75" hidden="false" customHeight="true" outlineLevel="0" collapsed="false"/>
    <row r="111" customFormat="false" ht="12.75" hidden="false" customHeight="true" outlineLevel="0" collapsed="false"/>
    <row r="112" customFormat="false" ht="12.75" hidden="false" customHeight="true" outlineLevel="0" collapsed="false"/>
    <row r="113" customFormat="false" ht="12.75" hidden="false" customHeight="true" outlineLevel="0" collapsed="false"/>
    <row r="114" customFormat="false" ht="12.75" hidden="false" customHeight="true" outlineLevel="0" collapsed="false"/>
    <row r="115" customFormat="false" ht="12.75" hidden="false" customHeight="true" outlineLevel="0" collapsed="false"/>
    <row r="116" customFormat="false" ht="12.75" hidden="false" customHeight="true" outlineLevel="0" collapsed="false"/>
    <row r="117" customFormat="false" ht="12.75" hidden="false" customHeight="true" outlineLevel="0" collapsed="false"/>
    <row r="118" customFormat="false" ht="12.75" hidden="false" customHeight="true" outlineLevel="0" collapsed="false"/>
    <row r="119" customFormat="false" ht="12.75" hidden="false" customHeight="true" outlineLevel="0" collapsed="false"/>
    <row r="120" customFormat="false" ht="12.75" hidden="false" customHeight="true" outlineLevel="0" collapsed="false"/>
    <row r="121" customFormat="false" ht="12.75" hidden="false" customHeight="true" outlineLevel="0" collapsed="false"/>
    <row r="122" customFormat="false" ht="12.75" hidden="false" customHeight="true" outlineLevel="0" collapsed="false"/>
    <row r="123" customFormat="false" ht="12.75" hidden="false" customHeight="true" outlineLevel="0" collapsed="false"/>
    <row r="124" customFormat="false" ht="12.75" hidden="false" customHeight="true" outlineLevel="0" collapsed="false"/>
    <row r="125" customFormat="false" ht="12.75" hidden="false" customHeight="true" outlineLevel="0" collapsed="false"/>
    <row r="126" customFormat="false" ht="12.75" hidden="false" customHeight="true" outlineLevel="0" collapsed="false"/>
    <row r="127" customFormat="false" ht="12.75" hidden="false" customHeight="true" outlineLevel="0" collapsed="false"/>
    <row r="128" customFormat="false" ht="12.75" hidden="false" customHeight="true" outlineLevel="0" collapsed="false"/>
    <row r="129" customFormat="false" ht="12.75" hidden="false" customHeight="true" outlineLevel="0" collapsed="false"/>
    <row r="130" customFormat="false" ht="12.75" hidden="false" customHeight="true" outlineLevel="0" collapsed="false"/>
    <row r="131" customFormat="false" ht="12.75" hidden="false" customHeight="true" outlineLevel="0" collapsed="false"/>
    <row r="132" customFormat="false" ht="12.75" hidden="false" customHeight="true" outlineLevel="0" collapsed="false"/>
    <row r="133" customFormat="false" ht="12.75" hidden="false" customHeight="true" outlineLevel="0" collapsed="false"/>
    <row r="134" customFormat="false" ht="12.75" hidden="false" customHeight="true" outlineLevel="0" collapsed="false"/>
    <row r="135" customFormat="false" ht="12.75" hidden="false" customHeight="true" outlineLevel="0" collapsed="false"/>
    <row r="136" customFormat="false" ht="12.75" hidden="false" customHeight="true" outlineLevel="0" collapsed="false"/>
    <row r="137" customFormat="false" ht="12.75" hidden="false" customHeight="true" outlineLevel="0" collapsed="false"/>
    <row r="138" customFormat="false" ht="12.75" hidden="false" customHeight="true" outlineLevel="0" collapsed="false"/>
    <row r="139" customFormat="false" ht="12.75" hidden="false" customHeight="true" outlineLevel="0" collapsed="false"/>
    <row r="140" customFormat="false" ht="12.75" hidden="false" customHeight="true" outlineLevel="0" collapsed="false"/>
    <row r="141" customFormat="false" ht="12.75" hidden="false" customHeight="true" outlineLevel="0" collapsed="false"/>
    <row r="142" customFormat="false" ht="12.75" hidden="false" customHeight="true" outlineLevel="0" collapsed="false"/>
    <row r="143" customFormat="false" ht="12.75" hidden="false" customHeight="true" outlineLevel="0" collapsed="false"/>
    <row r="144" customFormat="false" ht="12.75" hidden="false" customHeight="true" outlineLevel="0" collapsed="false"/>
    <row r="145" customFormat="false" ht="12.75" hidden="false" customHeight="true" outlineLevel="0" collapsed="false"/>
    <row r="146" customFormat="false" ht="12.75" hidden="false" customHeight="true" outlineLevel="0" collapsed="false"/>
    <row r="147" customFormat="false" ht="12.75" hidden="false" customHeight="true" outlineLevel="0" collapsed="false"/>
    <row r="148" customFormat="false" ht="12.75" hidden="false" customHeight="true" outlineLevel="0" collapsed="false"/>
    <row r="149" customFormat="false" ht="12.75" hidden="false" customHeight="true" outlineLevel="0" collapsed="false"/>
    <row r="150" customFormat="false" ht="12.75" hidden="false" customHeight="true" outlineLevel="0" collapsed="false"/>
    <row r="151" customFormat="false" ht="12.75" hidden="false" customHeight="true" outlineLevel="0" collapsed="false"/>
    <row r="152" customFormat="false" ht="12.75" hidden="false" customHeight="true" outlineLevel="0" collapsed="false"/>
    <row r="153" customFormat="false" ht="12.75" hidden="false" customHeight="true" outlineLevel="0" collapsed="false"/>
    <row r="154" customFormat="false" ht="12.75" hidden="false" customHeight="true" outlineLevel="0" collapsed="false"/>
    <row r="155" customFormat="false" ht="12.75" hidden="false" customHeight="true" outlineLevel="0" collapsed="false"/>
    <row r="156" customFormat="false" ht="12.75" hidden="false" customHeight="true" outlineLevel="0" collapsed="false"/>
    <row r="157" customFormat="false" ht="12.75" hidden="false" customHeight="true" outlineLevel="0" collapsed="false"/>
    <row r="158" customFormat="false" ht="12.75" hidden="false" customHeight="true" outlineLevel="0" collapsed="false"/>
    <row r="159" customFormat="false" ht="12.75" hidden="false" customHeight="true" outlineLevel="0" collapsed="false"/>
    <row r="160" customFormat="false" ht="12.75" hidden="false" customHeight="true" outlineLevel="0" collapsed="false"/>
    <row r="161" customFormat="false" ht="12.75" hidden="false" customHeight="true" outlineLevel="0" collapsed="false"/>
    <row r="162" customFormat="false" ht="12.75" hidden="false" customHeight="true" outlineLevel="0" collapsed="false"/>
    <row r="163" customFormat="false" ht="12.75" hidden="false" customHeight="true" outlineLevel="0" collapsed="false"/>
    <row r="164" customFormat="false" ht="12.75" hidden="false" customHeight="true" outlineLevel="0" collapsed="false"/>
    <row r="165" customFormat="false" ht="12.75" hidden="false" customHeight="true" outlineLevel="0" collapsed="false"/>
    <row r="166" customFormat="false" ht="12.75" hidden="false" customHeight="true" outlineLevel="0" collapsed="false"/>
    <row r="167" customFormat="false" ht="12.75" hidden="false" customHeight="true" outlineLevel="0" collapsed="false"/>
    <row r="168" customFormat="false" ht="12.75" hidden="false" customHeight="true" outlineLevel="0" collapsed="false"/>
    <row r="169" customFormat="false" ht="12.75" hidden="false" customHeight="true" outlineLevel="0" collapsed="false"/>
    <row r="170" customFormat="false" ht="12.75" hidden="false" customHeight="true" outlineLevel="0" collapsed="false"/>
    <row r="171" customFormat="false" ht="12.75" hidden="false" customHeight="true" outlineLevel="0" collapsed="false"/>
    <row r="172" customFormat="false" ht="12.75" hidden="false" customHeight="true" outlineLevel="0" collapsed="false"/>
    <row r="173" customFormat="false" ht="12.75" hidden="false" customHeight="true" outlineLevel="0" collapsed="false"/>
    <row r="174" customFormat="false" ht="12.75" hidden="false" customHeight="true" outlineLevel="0" collapsed="false"/>
    <row r="175" customFormat="false" ht="12.75" hidden="false" customHeight="true" outlineLevel="0" collapsed="false"/>
    <row r="176" customFormat="false" ht="12.75" hidden="false" customHeight="true" outlineLevel="0" collapsed="false"/>
    <row r="177" customFormat="false" ht="12.75" hidden="false" customHeight="true" outlineLevel="0" collapsed="false"/>
    <row r="178" customFormat="false" ht="12.75" hidden="false" customHeight="true" outlineLevel="0" collapsed="false"/>
    <row r="179" customFormat="false" ht="12.75" hidden="false" customHeight="true" outlineLevel="0" collapsed="false"/>
    <row r="180" customFormat="false" ht="12.75" hidden="false" customHeight="true" outlineLevel="0" collapsed="false"/>
    <row r="181" customFormat="false" ht="12.75" hidden="false" customHeight="true" outlineLevel="0" collapsed="false"/>
    <row r="182" customFormat="false" ht="12.75" hidden="false" customHeight="true" outlineLevel="0" collapsed="false"/>
    <row r="183" customFormat="false" ht="12.75" hidden="false" customHeight="true" outlineLevel="0" collapsed="false"/>
    <row r="184" customFormat="false" ht="12.75" hidden="false" customHeight="true" outlineLevel="0" collapsed="false"/>
    <row r="185" customFormat="false" ht="12.75" hidden="false" customHeight="true" outlineLevel="0" collapsed="false"/>
    <row r="186" customFormat="false" ht="12.75" hidden="false" customHeight="true" outlineLevel="0" collapsed="false"/>
    <row r="187" customFormat="false" ht="12.75" hidden="false" customHeight="true" outlineLevel="0" collapsed="false"/>
    <row r="188" customFormat="false" ht="12.75" hidden="false" customHeight="true" outlineLevel="0" collapsed="false"/>
    <row r="189" customFormat="false" ht="12.75" hidden="false" customHeight="true" outlineLevel="0" collapsed="false"/>
    <row r="190" customFormat="false" ht="12.75" hidden="false" customHeight="true" outlineLevel="0" collapsed="false"/>
    <row r="191" customFormat="false" ht="12.75" hidden="false" customHeight="true" outlineLevel="0" collapsed="false"/>
    <row r="192" customFormat="false" ht="12.75" hidden="false" customHeight="true" outlineLevel="0" collapsed="false"/>
    <row r="193" customFormat="false" ht="12.75" hidden="false" customHeight="true" outlineLevel="0" collapsed="false"/>
    <row r="194" customFormat="false" ht="12.75" hidden="false" customHeight="true" outlineLevel="0" collapsed="false"/>
    <row r="195" customFormat="false" ht="12.75" hidden="false" customHeight="true" outlineLevel="0" collapsed="false"/>
    <row r="196" customFormat="false" ht="12.75" hidden="false" customHeight="true" outlineLevel="0" collapsed="false"/>
    <row r="197" customFormat="false" ht="12.75" hidden="false" customHeight="true" outlineLevel="0" collapsed="false"/>
    <row r="198" customFormat="false" ht="12.75" hidden="false" customHeight="true" outlineLevel="0" collapsed="false"/>
    <row r="199" customFormat="false" ht="12.75" hidden="false" customHeight="true" outlineLevel="0" collapsed="false"/>
    <row r="200" customFormat="false" ht="12.75" hidden="false" customHeight="true" outlineLevel="0" collapsed="false"/>
    <row r="201" customFormat="false" ht="12.75" hidden="false" customHeight="true" outlineLevel="0" collapsed="false"/>
    <row r="202" customFormat="false" ht="12.75" hidden="false" customHeight="true" outlineLevel="0" collapsed="false"/>
    <row r="203" customFormat="false" ht="12.75" hidden="false" customHeight="true" outlineLevel="0" collapsed="false"/>
    <row r="204" customFormat="false" ht="12.75" hidden="false" customHeight="true" outlineLevel="0" collapsed="false"/>
    <row r="205" customFormat="false" ht="12.75" hidden="false" customHeight="true" outlineLevel="0" collapsed="false"/>
    <row r="206" customFormat="false" ht="12.75" hidden="false" customHeight="true" outlineLevel="0" collapsed="false"/>
    <row r="207" customFormat="false" ht="12.75" hidden="false" customHeight="true" outlineLevel="0" collapsed="false"/>
    <row r="208" customFormat="false" ht="12.75" hidden="false" customHeight="true" outlineLevel="0" collapsed="false"/>
    <row r="209" customFormat="false" ht="12.75" hidden="false" customHeight="true" outlineLevel="0" collapsed="false"/>
    <row r="210" customFormat="false" ht="12.75" hidden="false" customHeight="true" outlineLevel="0" collapsed="false"/>
    <row r="211" customFormat="false" ht="12.75" hidden="false" customHeight="true" outlineLevel="0" collapsed="false"/>
    <row r="212" customFormat="false" ht="12.75" hidden="false" customHeight="true" outlineLevel="0" collapsed="false"/>
    <row r="213" customFormat="false" ht="12.75" hidden="false" customHeight="true" outlineLevel="0" collapsed="false"/>
    <row r="214" customFormat="false" ht="12.75" hidden="false" customHeight="true" outlineLevel="0" collapsed="false"/>
    <row r="215" customFormat="false" ht="12.75" hidden="false" customHeight="true" outlineLevel="0" collapsed="false"/>
    <row r="216" customFormat="false" ht="12.75" hidden="false" customHeight="true" outlineLevel="0" collapsed="false"/>
    <row r="217" customFormat="false" ht="12.75" hidden="false" customHeight="true" outlineLevel="0" collapsed="false"/>
    <row r="218" customFormat="false" ht="12.75" hidden="false" customHeight="true" outlineLevel="0" collapsed="false"/>
    <row r="219" customFormat="false" ht="12.75" hidden="false" customHeight="true" outlineLevel="0" collapsed="false"/>
    <row r="220" customFormat="false" ht="12.75" hidden="false" customHeight="true" outlineLevel="0" collapsed="false"/>
    <row r="221" customFormat="false" ht="12.75" hidden="false" customHeight="true" outlineLevel="0" collapsed="false"/>
    <row r="222" customFormat="false" ht="15.75" hidden="false" customHeight="true" outlineLevel="0" collapsed="false"/>
    <row r="223" customFormat="false" ht="15.75" hidden="false" customHeight="true" outlineLevel="0" collapsed="false"/>
    <row r="224" customFormat="false" ht="15.75" hidden="false" customHeight="true" outlineLevel="0" collapsed="false"/>
    <row r="225" customFormat="false" ht="15.75" hidden="false" customHeight="true" outlineLevel="0" collapsed="false"/>
    <row r="226" customFormat="false" ht="15.75" hidden="false" customHeight="true" outlineLevel="0" collapsed="false"/>
    <row r="227" customFormat="false" ht="15.75" hidden="false" customHeight="true" outlineLevel="0" collapsed="false"/>
    <row r="228" customFormat="false" ht="15.75" hidden="false" customHeight="true" outlineLevel="0" collapsed="false"/>
    <row r="229" customFormat="false" ht="15.75" hidden="false" customHeight="true" outlineLevel="0" collapsed="false"/>
    <row r="230" customFormat="false" ht="15.75" hidden="false" customHeight="true" outlineLevel="0" collapsed="false"/>
    <row r="231" customFormat="false" ht="15.75" hidden="false" customHeight="true" outlineLevel="0" collapsed="false"/>
    <row r="232" customFormat="false" ht="15.75" hidden="false" customHeight="true" outlineLevel="0" collapsed="false"/>
    <row r="233" customFormat="false" ht="15.75" hidden="false" customHeight="true" outlineLevel="0" collapsed="false"/>
    <row r="234" customFormat="false" ht="15.75" hidden="false" customHeight="true" outlineLevel="0" collapsed="false"/>
    <row r="235" customFormat="false" ht="15.75" hidden="false" customHeight="true" outlineLevel="0" collapsed="false"/>
    <row r="236" customFormat="false" ht="15.75" hidden="false" customHeight="true" outlineLevel="0" collapsed="false"/>
    <row r="237" customFormat="false" ht="15.75" hidden="false" customHeight="true" outlineLevel="0" collapsed="false"/>
    <row r="238" customFormat="false" ht="15.75" hidden="false" customHeight="true" outlineLevel="0" collapsed="false"/>
    <row r="239" customFormat="false" ht="15.75" hidden="false" customHeight="true" outlineLevel="0" collapsed="false"/>
    <row r="240" customFormat="false" ht="15.75" hidden="false" customHeight="true" outlineLevel="0" collapsed="false"/>
    <row r="241" customFormat="false" ht="15.75" hidden="false" customHeight="true" outlineLevel="0" collapsed="false"/>
    <row r="242" customFormat="false" ht="15.75" hidden="false" customHeight="true" outlineLevel="0" collapsed="false"/>
    <row r="243" customFormat="false" ht="15.75" hidden="false" customHeight="true" outlineLevel="0" collapsed="false"/>
    <row r="244" customFormat="false" ht="15.75" hidden="false" customHeight="true" outlineLevel="0" collapsed="false"/>
    <row r="245" customFormat="false" ht="15.75" hidden="false" customHeight="true" outlineLevel="0" collapsed="false"/>
    <row r="246" customFormat="false" ht="15.75" hidden="false" customHeight="true" outlineLevel="0" collapsed="false"/>
    <row r="247" customFormat="false" ht="15.75" hidden="false" customHeight="true" outlineLevel="0" collapsed="false"/>
    <row r="248" customFormat="false" ht="15.75" hidden="false" customHeight="true" outlineLevel="0" collapsed="false"/>
    <row r="249" customFormat="false" ht="15.75" hidden="false" customHeight="true" outlineLevel="0" collapsed="false"/>
    <row r="250" customFormat="false" ht="15.75" hidden="false" customHeight="true" outlineLevel="0" collapsed="false"/>
    <row r="251" customFormat="false" ht="15.75" hidden="false" customHeight="true" outlineLevel="0" collapsed="false"/>
    <row r="252" customFormat="false" ht="15.75" hidden="false" customHeight="true" outlineLevel="0" collapsed="false"/>
    <row r="253" customFormat="false" ht="15.75" hidden="false" customHeight="true" outlineLevel="0" collapsed="false"/>
    <row r="254" customFormat="false" ht="15.75" hidden="false" customHeight="true" outlineLevel="0" collapsed="false"/>
    <row r="255" customFormat="false" ht="15.75" hidden="false" customHeight="true" outlineLevel="0" collapsed="false"/>
    <row r="256" customFormat="false" ht="15.75" hidden="false" customHeight="true" outlineLevel="0" collapsed="false"/>
    <row r="257" customFormat="false" ht="15.75" hidden="false" customHeight="true" outlineLevel="0" collapsed="false"/>
    <row r="258" customFormat="false" ht="15.75" hidden="false" customHeight="true" outlineLevel="0" collapsed="false"/>
    <row r="259" customFormat="false" ht="15.75" hidden="false" customHeight="true" outlineLevel="0" collapsed="false"/>
    <row r="260" customFormat="false" ht="15.75" hidden="false" customHeight="true" outlineLevel="0" collapsed="false"/>
    <row r="261" customFormat="false" ht="15.75" hidden="false" customHeight="true" outlineLevel="0" collapsed="false"/>
    <row r="262" customFormat="false" ht="15.75" hidden="false" customHeight="true" outlineLevel="0" collapsed="false"/>
    <row r="263" customFormat="false" ht="15.75" hidden="false" customHeight="true" outlineLevel="0" collapsed="false"/>
    <row r="264" customFormat="false" ht="15.75" hidden="false" customHeight="true" outlineLevel="0" collapsed="false"/>
    <row r="265" customFormat="false" ht="15.75" hidden="false" customHeight="true" outlineLevel="0" collapsed="false"/>
    <row r="266" customFormat="false" ht="15.75" hidden="false" customHeight="true" outlineLevel="0" collapsed="false"/>
    <row r="267" customFormat="false" ht="15.75" hidden="false" customHeight="true" outlineLevel="0" collapsed="false"/>
    <row r="268" customFormat="false" ht="15.75" hidden="false" customHeight="true" outlineLevel="0" collapsed="false"/>
    <row r="269" customFormat="false" ht="15.75" hidden="false" customHeight="true" outlineLevel="0" collapsed="false"/>
    <row r="270" customFormat="false" ht="15.75" hidden="false" customHeight="true" outlineLevel="0" collapsed="false"/>
    <row r="271" customFormat="false" ht="15.75" hidden="false" customHeight="true" outlineLevel="0" collapsed="false"/>
    <row r="272" customFormat="false" ht="15.75" hidden="false" customHeight="true" outlineLevel="0" collapsed="false"/>
    <row r="273" customFormat="false" ht="15.75" hidden="false" customHeight="true" outlineLevel="0" collapsed="false"/>
    <row r="274" customFormat="false" ht="15.75" hidden="false" customHeight="true" outlineLevel="0" collapsed="false"/>
    <row r="275" customFormat="false" ht="15.75" hidden="false" customHeight="true" outlineLevel="0" collapsed="false"/>
    <row r="276" customFormat="false" ht="15.75" hidden="false" customHeight="true" outlineLevel="0" collapsed="false"/>
    <row r="277" customFormat="false" ht="15.75" hidden="false" customHeight="true" outlineLevel="0" collapsed="false"/>
    <row r="278" customFormat="false" ht="15.75" hidden="false" customHeight="true" outlineLevel="0" collapsed="false"/>
    <row r="279" customFormat="false" ht="15.75" hidden="false" customHeight="true" outlineLevel="0" collapsed="false"/>
    <row r="280" customFormat="false" ht="15.75" hidden="false" customHeight="true" outlineLevel="0" collapsed="false"/>
    <row r="281" customFormat="false" ht="15.75" hidden="false" customHeight="true" outlineLevel="0" collapsed="false"/>
    <row r="282" customFormat="false" ht="15.75" hidden="false" customHeight="true" outlineLevel="0" collapsed="false"/>
    <row r="283" customFormat="false" ht="15.75" hidden="false" customHeight="true" outlineLevel="0" collapsed="false"/>
    <row r="284" customFormat="false" ht="15.75" hidden="false" customHeight="true" outlineLevel="0" collapsed="false"/>
    <row r="285" customFormat="false" ht="15.75" hidden="false" customHeight="true" outlineLevel="0" collapsed="false"/>
    <row r="286" customFormat="false" ht="15.75" hidden="false" customHeight="true" outlineLevel="0" collapsed="false"/>
    <row r="287" customFormat="false" ht="15.75" hidden="false" customHeight="true" outlineLevel="0" collapsed="false"/>
    <row r="288" customFormat="false" ht="15.75" hidden="false" customHeight="true" outlineLevel="0" collapsed="false"/>
    <row r="289" customFormat="false" ht="15.75" hidden="false" customHeight="true" outlineLevel="0" collapsed="false"/>
    <row r="290" customFormat="false" ht="15.75" hidden="false" customHeight="true" outlineLevel="0" collapsed="false"/>
    <row r="291" customFormat="false" ht="15.75" hidden="false" customHeight="true" outlineLevel="0" collapsed="false"/>
    <row r="292" customFormat="false" ht="15.75" hidden="false" customHeight="true" outlineLevel="0" collapsed="false"/>
    <row r="293" customFormat="false" ht="15.75" hidden="false" customHeight="true" outlineLevel="0" collapsed="false"/>
    <row r="294" customFormat="false" ht="15.75" hidden="false" customHeight="true" outlineLevel="0" collapsed="false"/>
    <row r="295" customFormat="false" ht="15.75" hidden="false" customHeight="true" outlineLevel="0" collapsed="false"/>
    <row r="296" customFormat="false" ht="15.75" hidden="false" customHeight="true" outlineLevel="0" collapsed="false"/>
    <row r="297" customFormat="false" ht="15.75" hidden="false" customHeight="true" outlineLevel="0" collapsed="false"/>
    <row r="298" customFormat="false" ht="15.75" hidden="false" customHeight="true" outlineLevel="0" collapsed="false"/>
    <row r="299" customFormat="false" ht="15.75" hidden="false" customHeight="true" outlineLevel="0" collapsed="false"/>
    <row r="300" customFormat="false" ht="15.75" hidden="false" customHeight="true" outlineLevel="0" collapsed="false"/>
    <row r="301" customFormat="false" ht="15.75" hidden="false" customHeight="true" outlineLevel="0" collapsed="false"/>
    <row r="302" customFormat="false" ht="15.75" hidden="false" customHeight="true" outlineLevel="0" collapsed="false"/>
    <row r="303" customFormat="false" ht="15.75" hidden="false" customHeight="true" outlineLevel="0" collapsed="false"/>
    <row r="304" customFormat="false" ht="15.75" hidden="false" customHeight="true" outlineLevel="0" collapsed="false"/>
    <row r="305" customFormat="false" ht="15.75" hidden="false" customHeight="true" outlineLevel="0" collapsed="false"/>
    <row r="306" customFormat="false" ht="15.75" hidden="false" customHeight="true" outlineLevel="0" collapsed="false"/>
    <row r="307" customFormat="false" ht="15.75" hidden="false" customHeight="true" outlineLevel="0" collapsed="false"/>
    <row r="308" customFormat="false" ht="15.75" hidden="false" customHeight="true" outlineLevel="0" collapsed="false"/>
    <row r="309" customFormat="false" ht="15.75" hidden="false" customHeight="true" outlineLevel="0" collapsed="false"/>
    <row r="310" customFormat="false" ht="15.75" hidden="false" customHeight="true" outlineLevel="0" collapsed="false"/>
    <row r="311" customFormat="false" ht="15.75" hidden="false" customHeight="true" outlineLevel="0" collapsed="false"/>
    <row r="312" customFormat="false" ht="15.75" hidden="false" customHeight="true" outlineLevel="0" collapsed="false"/>
    <row r="313" customFormat="false" ht="15.75" hidden="false" customHeight="true" outlineLevel="0" collapsed="false"/>
    <row r="314" customFormat="false" ht="15.75" hidden="false" customHeight="true" outlineLevel="0" collapsed="false"/>
    <row r="315" customFormat="false" ht="15.75" hidden="false" customHeight="true" outlineLevel="0" collapsed="false"/>
    <row r="316" customFormat="false" ht="15.75" hidden="false" customHeight="true" outlineLevel="0" collapsed="false"/>
    <row r="317" customFormat="false" ht="15.75" hidden="false" customHeight="true" outlineLevel="0" collapsed="false"/>
    <row r="318" customFormat="false" ht="15.75" hidden="false" customHeight="true" outlineLevel="0" collapsed="false"/>
    <row r="319" customFormat="false" ht="15.75" hidden="false" customHeight="true" outlineLevel="0" collapsed="false"/>
    <row r="320" customFormat="false" ht="15.75" hidden="false" customHeight="true" outlineLevel="0" collapsed="false"/>
    <row r="321" customFormat="false" ht="15.75" hidden="false" customHeight="true" outlineLevel="0" collapsed="false"/>
    <row r="322" customFormat="false" ht="15.75" hidden="false" customHeight="true" outlineLevel="0" collapsed="false"/>
    <row r="323" customFormat="false" ht="15.75" hidden="false" customHeight="true" outlineLevel="0" collapsed="false"/>
    <row r="324" customFormat="false" ht="15.75" hidden="false" customHeight="true" outlineLevel="0" collapsed="false"/>
    <row r="325" customFormat="false" ht="15.75" hidden="false" customHeight="true" outlineLevel="0" collapsed="false"/>
    <row r="326" customFormat="false" ht="15.75" hidden="false" customHeight="true" outlineLevel="0" collapsed="false"/>
    <row r="327" customFormat="false" ht="15.75" hidden="false" customHeight="true" outlineLevel="0" collapsed="false"/>
    <row r="328" customFormat="false" ht="15.75" hidden="false" customHeight="true" outlineLevel="0" collapsed="false"/>
    <row r="329" customFormat="false" ht="15.75" hidden="false" customHeight="true" outlineLevel="0" collapsed="false"/>
    <row r="330" customFormat="false" ht="15.75" hidden="false" customHeight="true" outlineLevel="0" collapsed="false"/>
    <row r="331" customFormat="false" ht="15.75" hidden="false" customHeight="true" outlineLevel="0" collapsed="false"/>
    <row r="332" customFormat="false" ht="15.75" hidden="false" customHeight="true" outlineLevel="0" collapsed="false"/>
    <row r="333" customFormat="false" ht="15.75" hidden="false" customHeight="true" outlineLevel="0" collapsed="false"/>
    <row r="334" customFormat="false" ht="15.75" hidden="false" customHeight="true" outlineLevel="0" collapsed="false"/>
    <row r="335" customFormat="false" ht="15.75" hidden="false" customHeight="true" outlineLevel="0" collapsed="false"/>
    <row r="336" customFormat="false" ht="15.75" hidden="false" customHeight="true" outlineLevel="0" collapsed="false"/>
    <row r="337" customFormat="false" ht="15.75" hidden="false" customHeight="true" outlineLevel="0" collapsed="false"/>
    <row r="338" customFormat="false" ht="15.75" hidden="false" customHeight="true" outlineLevel="0" collapsed="false"/>
    <row r="339" customFormat="false" ht="15.75" hidden="false" customHeight="true" outlineLevel="0" collapsed="false"/>
    <row r="340" customFormat="false" ht="15.75" hidden="false" customHeight="true" outlineLevel="0" collapsed="false"/>
    <row r="341" customFormat="false" ht="15.75" hidden="false" customHeight="true" outlineLevel="0" collapsed="false"/>
    <row r="342" customFormat="false" ht="15.75" hidden="false" customHeight="true" outlineLevel="0" collapsed="false"/>
    <row r="343" customFormat="false" ht="15.75" hidden="false" customHeight="true" outlineLevel="0" collapsed="false"/>
    <row r="344" customFormat="false" ht="15.75" hidden="false" customHeight="true" outlineLevel="0" collapsed="false"/>
    <row r="345" customFormat="false" ht="15.75" hidden="false" customHeight="true" outlineLevel="0" collapsed="false"/>
    <row r="346" customFormat="false" ht="15.75" hidden="false" customHeight="true" outlineLevel="0" collapsed="false"/>
    <row r="347" customFormat="false" ht="15.75" hidden="false" customHeight="true" outlineLevel="0" collapsed="false"/>
    <row r="348" customFormat="false" ht="15.75" hidden="false" customHeight="true" outlineLevel="0" collapsed="false"/>
    <row r="349" customFormat="false" ht="15.75" hidden="false" customHeight="true" outlineLevel="0" collapsed="false"/>
    <row r="350" customFormat="false" ht="15.75" hidden="false" customHeight="true" outlineLevel="0" collapsed="false"/>
    <row r="351" customFormat="false" ht="15.75" hidden="false" customHeight="true" outlineLevel="0" collapsed="false"/>
    <row r="352" customFormat="false" ht="15.75" hidden="false" customHeight="true" outlineLevel="0" collapsed="false"/>
    <row r="353" customFormat="false" ht="15.75" hidden="false" customHeight="true" outlineLevel="0" collapsed="false"/>
    <row r="354" customFormat="false" ht="15.75" hidden="false" customHeight="true" outlineLevel="0" collapsed="false"/>
    <row r="355" customFormat="false" ht="15.75" hidden="false" customHeight="true" outlineLevel="0" collapsed="false"/>
    <row r="356" customFormat="false" ht="15.75" hidden="false" customHeight="true" outlineLevel="0" collapsed="false"/>
    <row r="357" customFormat="false" ht="15.75" hidden="false" customHeight="true" outlineLevel="0" collapsed="false"/>
    <row r="358" customFormat="false" ht="15.75" hidden="false" customHeight="true" outlineLevel="0" collapsed="false"/>
    <row r="359" customFormat="false" ht="15.75" hidden="false" customHeight="true" outlineLevel="0" collapsed="false"/>
    <row r="360" customFormat="false" ht="15.75" hidden="false" customHeight="true" outlineLevel="0" collapsed="false"/>
    <row r="361" customFormat="false" ht="15.75" hidden="false" customHeight="true" outlineLevel="0" collapsed="false"/>
    <row r="362" customFormat="false" ht="15.75" hidden="false" customHeight="true" outlineLevel="0" collapsed="false"/>
    <row r="363" customFormat="false" ht="15.75" hidden="false" customHeight="true" outlineLevel="0" collapsed="false"/>
    <row r="364" customFormat="false" ht="15.75" hidden="false" customHeight="true" outlineLevel="0" collapsed="false"/>
    <row r="365" customFormat="false" ht="15.75" hidden="false" customHeight="true" outlineLevel="0" collapsed="false"/>
    <row r="366" customFormat="false" ht="15.75" hidden="false" customHeight="true" outlineLevel="0" collapsed="false"/>
    <row r="367" customFormat="false" ht="15.75" hidden="false" customHeight="true" outlineLevel="0" collapsed="false"/>
    <row r="368" customFormat="false" ht="15.75" hidden="false" customHeight="true" outlineLevel="0" collapsed="false"/>
    <row r="369" customFormat="false" ht="15.75" hidden="false" customHeight="true" outlineLevel="0" collapsed="false"/>
    <row r="370" customFormat="false" ht="15.75" hidden="false" customHeight="true" outlineLevel="0" collapsed="false"/>
    <row r="371" customFormat="false" ht="15.75" hidden="false" customHeight="true" outlineLevel="0" collapsed="false"/>
    <row r="372" customFormat="false" ht="15.75" hidden="false" customHeight="true" outlineLevel="0" collapsed="false"/>
    <row r="373" customFormat="false" ht="15.75" hidden="false" customHeight="true" outlineLevel="0" collapsed="false"/>
    <row r="374" customFormat="false" ht="15.75" hidden="false" customHeight="true" outlineLevel="0" collapsed="false"/>
    <row r="375" customFormat="false" ht="15.75" hidden="false" customHeight="true" outlineLevel="0" collapsed="false"/>
    <row r="376" customFormat="false" ht="15.75" hidden="false" customHeight="true" outlineLevel="0" collapsed="false"/>
    <row r="377" customFormat="false" ht="15.75" hidden="false" customHeight="true" outlineLevel="0" collapsed="false"/>
    <row r="378" customFormat="false" ht="15.75" hidden="false" customHeight="true" outlineLevel="0" collapsed="false"/>
    <row r="379" customFormat="false" ht="15.75" hidden="false" customHeight="true" outlineLevel="0" collapsed="false"/>
    <row r="380" customFormat="false" ht="15.75" hidden="false" customHeight="true" outlineLevel="0" collapsed="false"/>
    <row r="381" customFormat="false" ht="15.75" hidden="false" customHeight="true" outlineLevel="0" collapsed="false"/>
    <row r="382" customFormat="false" ht="15.75" hidden="false" customHeight="true" outlineLevel="0" collapsed="false"/>
    <row r="383" customFormat="false" ht="15.75" hidden="false" customHeight="true" outlineLevel="0" collapsed="false"/>
    <row r="384" customFormat="false" ht="15.75" hidden="false" customHeight="true" outlineLevel="0" collapsed="false"/>
    <row r="385" customFormat="false" ht="15.75" hidden="false" customHeight="true" outlineLevel="0" collapsed="false"/>
    <row r="386" customFormat="false" ht="15.75" hidden="false" customHeight="true" outlineLevel="0" collapsed="false"/>
    <row r="387" customFormat="false" ht="15.75" hidden="false" customHeight="true" outlineLevel="0" collapsed="false"/>
    <row r="388" customFormat="false" ht="15.75" hidden="false" customHeight="true" outlineLevel="0" collapsed="false"/>
    <row r="389" customFormat="false" ht="15.75" hidden="false" customHeight="true" outlineLevel="0" collapsed="false"/>
    <row r="390" customFormat="false" ht="15.75" hidden="false" customHeight="true" outlineLevel="0" collapsed="false"/>
    <row r="391" customFormat="false" ht="15.75" hidden="false" customHeight="true" outlineLevel="0" collapsed="false"/>
    <row r="392" customFormat="false" ht="15.75" hidden="false" customHeight="true" outlineLevel="0" collapsed="false"/>
    <row r="393" customFormat="false" ht="15.75" hidden="false" customHeight="true" outlineLevel="0" collapsed="false"/>
    <row r="394" customFormat="false" ht="15.75" hidden="false" customHeight="true" outlineLevel="0" collapsed="false"/>
    <row r="395" customFormat="false" ht="15.75" hidden="false" customHeight="true" outlineLevel="0" collapsed="false"/>
    <row r="396" customFormat="false" ht="15.75" hidden="false" customHeight="true" outlineLevel="0" collapsed="false"/>
    <row r="397" customFormat="false" ht="15.75" hidden="false" customHeight="true" outlineLevel="0" collapsed="false"/>
    <row r="398" customFormat="false" ht="15.75" hidden="false" customHeight="true" outlineLevel="0" collapsed="false"/>
    <row r="399" customFormat="false" ht="15.75" hidden="false" customHeight="true" outlineLevel="0" collapsed="false"/>
    <row r="400" customFormat="false" ht="15.75" hidden="false" customHeight="true" outlineLevel="0" collapsed="false"/>
    <row r="401" customFormat="false" ht="15.75" hidden="false" customHeight="true" outlineLevel="0" collapsed="false"/>
    <row r="402" customFormat="false" ht="15.75" hidden="false" customHeight="true" outlineLevel="0" collapsed="false"/>
    <row r="403" customFormat="false" ht="15.75" hidden="false" customHeight="true" outlineLevel="0" collapsed="false"/>
    <row r="404" customFormat="false" ht="15.75" hidden="false" customHeight="true" outlineLevel="0" collapsed="false"/>
    <row r="405" customFormat="false" ht="15.75" hidden="false" customHeight="true" outlineLevel="0" collapsed="false"/>
    <row r="406" customFormat="false" ht="15.75" hidden="false" customHeight="true" outlineLevel="0" collapsed="false"/>
    <row r="407" customFormat="false" ht="15.75" hidden="false" customHeight="true" outlineLevel="0" collapsed="false"/>
    <row r="408" customFormat="false" ht="15.75" hidden="false" customHeight="true" outlineLevel="0" collapsed="false"/>
    <row r="409" customFormat="false" ht="15.75" hidden="false" customHeight="true" outlineLevel="0" collapsed="false"/>
    <row r="410" customFormat="false" ht="15.75" hidden="false" customHeight="true" outlineLevel="0" collapsed="false"/>
    <row r="411" customFormat="false" ht="15.75" hidden="false" customHeight="true" outlineLevel="0" collapsed="false"/>
    <row r="412" customFormat="false" ht="15.75" hidden="false" customHeight="true" outlineLevel="0" collapsed="false"/>
    <row r="413" customFormat="false" ht="15.75" hidden="false" customHeight="true" outlineLevel="0" collapsed="false"/>
    <row r="414" customFormat="false" ht="15.75" hidden="false" customHeight="true" outlineLevel="0" collapsed="false"/>
    <row r="415" customFormat="false" ht="15.75" hidden="false" customHeight="true" outlineLevel="0" collapsed="false"/>
    <row r="416" customFormat="false" ht="15.75" hidden="false" customHeight="true" outlineLevel="0" collapsed="false"/>
    <row r="417" customFormat="false" ht="15.75" hidden="false" customHeight="true" outlineLevel="0" collapsed="false"/>
    <row r="418" customFormat="false" ht="15.75" hidden="false" customHeight="true" outlineLevel="0" collapsed="false"/>
    <row r="419" customFormat="false" ht="15.75" hidden="false" customHeight="true" outlineLevel="0" collapsed="false"/>
    <row r="420" customFormat="false" ht="15.75" hidden="false" customHeight="true" outlineLevel="0" collapsed="false"/>
    <row r="421" customFormat="false" ht="15.75" hidden="false" customHeight="true" outlineLevel="0" collapsed="false"/>
    <row r="422" customFormat="false" ht="15.75" hidden="false" customHeight="true" outlineLevel="0" collapsed="false"/>
    <row r="423" customFormat="false" ht="15.75" hidden="false" customHeight="true" outlineLevel="0" collapsed="false"/>
    <row r="424" customFormat="false" ht="15.75" hidden="false" customHeight="true" outlineLevel="0" collapsed="false"/>
    <row r="425" customFormat="false" ht="15.75" hidden="false" customHeight="true" outlineLevel="0" collapsed="false"/>
    <row r="426" customFormat="false" ht="15.75" hidden="false" customHeight="true" outlineLevel="0" collapsed="false"/>
    <row r="427" customFormat="false" ht="15.75" hidden="false" customHeight="true" outlineLevel="0" collapsed="false"/>
    <row r="428" customFormat="false" ht="15.75" hidden="false" customHeight="true" outlineLevel="0" collapsed="false"/>
    <row r="429" customFormat="false" ht="15.75" hidden="false" customHeight="true" outlineLevel="0" collapsed="false"/>
    <row r="430" customFormat="false" ht="15.75" hidden="false" customHeight="true" outlineLevel="0" collapsed="false"/>
    <row r="431" customFormat="false" ht="15.75" hidden="false" customHeight="true" outlineLevel="0" collapsed="false"/>
    <row r="432" customFormat="false" ht="15.75" hidden="false" customHeight="true" outlineLevel="0" collapsed="false"/>
    <row r="433" customFormat="false" ht="15.75" hidden="false" customHeight="true" outlineLevel="0" collapsed="false"/>
    <row r="434" customFormat="false" ht="15.75" hidden="false" customHeight="true" outlineLevel="0" collapsed="false"/>
    <row r="435" customFormat="false" ht="15.75" hidden="false" customHeight="true" outlineLevel="0" collapsed="false"/>
    <row r="436" customFormat="false" ht="15.75" hidden="false" customHeight="true" outlineLevel="0" collapsed="false"/>
    <row r="437" customFormat="false" ht="15.75" hidden="false" customHeight="true" outlineLevel="0" collapsed="false"/>
    <row r="438" customFormat="false" ht="15.75" hidden="false" customHeight="true" outlineLevel="0" collapsed="false"/>
    <row r="439" customFormat="false" ht="15.75" hidden="false" customHeight="true" outlineLevel="0" collapsed="false"/>
    <row r="440" customFormat="false" ht="15.75" hidden="false" customHeight="true" outlineLevel="0" collapsed="false"/>
    <row r="441" customFormat="false" ht="15.75" hidden="false" customHeight="true" outlineLevel="0" collapsed="false"/>
    <row r="442" customFormat="false" ht="15.75" hidden="false" customHeight="true" outlineLevel="0" collapsed="false"/>
    <row r="443" customFormat="false" ht="15.75" hidden="false" customHeight="true" outlineLevel="0" collapsed="false"/>
    <row r="444" customFormat="false" ht="15.75" hidden="false" customHeight="true" outlineLevel="0" collapsed="false"/>
    <row r="445" customFormat="false" ht="15.75" hidden="false" customHeight="true" outlineLevel="0" collapsed="false"/>
    <row r="446" customFormat="false" ht="15.75" hidden="false" customHeight="true" outlineLevel="0" collapsed="false"/>
    <row r="447" customFormat="false" ht="15.75" hidden="false" customHeight="true" outlineLevel="0" collapsed="false"/>
    <row r="448" customFormat="false" ht="15.75" hidden="false" customHeight="true" outlineLevel="0" collapsed="false"/>
    <row r="449" customFormat="false" ht="15.75" hidden="false" customHeight="true" outlineLevel="0" collapsed="false"/>
    <row r="450" customFormat="false" ht="15.75" hidden="false" customHeight="true" outlineLevel="0" collapsed="false"/>
    <row r="451" customFormat="false" ht="15.75" hidden="false" customHeight="true" outlineLevel="0" collapsed="false"/>
    <row r="452" customFormat="false" ht="15.75" hidden="false" customHeight="true" outlineLevel="0" collapsed="false"/>
    <row r="453" customFormat="false" ht="15.75" hidden="false" customHeight="true" outlineLevel="0" collapsed="false"/>
    <row r="454" customFormat="false" ht="15.75" hidden="false" customHeight="true" outlineLevel="0" collapsed="false"/>
    <row r="455" customFormat="false" ht="15.75" hidden="false" customHeight="true" outlineLevel="0" collapsed="false"/>
    <row r="456" customFormat="false" ht="15.75" hidden="false" customHeight="true" outlineLevel="0" collapsed="false"/>
    <row r="457" customFormat="false" ht="15.75" hidden="false" customHeight="true" outlineLevel="0" collapsed="false"/>
    <row r="458" customFormat="false" ht="15.75" hidden="false" customHeight="true" outlineLevel="0" collapsed="false"/>
    <row r="459" customFormat="false" ht="15.75" hidden="false" customHeight="true" outlineLevel="0" collapsed="false"/>
    <row r="460" customFormat="false" ht="15.75" hidden="false" customHeight="true" outlineLevel="0" collapsed="false"/>
    <row r="461" customFormat="false" ht="15.75" hidden="false" customHeight="true" outlineLevel="0" collapsed="false"/>
    <row r="462" customFormat="false" ht="15.75" hidden="false" customHeight="true" outlineLevel="0" collapsed="false"/>
    <row r="463" customFormat="false" ht="15.75" hidden="false" customHeight="true" outlineLevel="0" collapsed="false"/>
    <row r="464" customFormat="false" ht="15.75" hidden="false" customHeight="true" outlineLevel="0" collapsed="false"/>
    <row r="465" customFormat="false" ht="15.75" hidden="false" customHeight="true" outlineLevel="0" collapsed="false"/>
    <row r="466" customFormat="false" ht="15.75" hidden="false" customHeight="true" outlineLevel="0" collapsed="false"/>
    <row r="467" customFormat="false" ht="15.75" hidden="false" customHeight="true" outlineLevel="0" collapsed="false"/>
    <row r="468" customFormat="false" ht="15.75" hidden="false" customHeight="true" outlineLevel="0" collapsed="false"/>
    <row r="469" customFormat="false" ht="15.75" hidden="false" customHeight="true" outlineLevel="0" collapsed="false"/>
    <row r="470" customFormat="false" ht="15.75" hidden="false" customHeight="true" outlineLevel="0" collapsed="false"/>
    <row r="471" customFormat="false" ht="15.75" hidden="false" customHeight="true" outlineLevel="0" collapsed="false"/>
    <row r="472" customFormat="false" ht="15.75" hidden="false" customHeight="true" outlineLevel="0" collapsed="false"/>
    <row r="473" customFormat="false" ht="15.75" hidden="false" customHeight="true" outlineLevel="0" collapsed="false"/>
    <row r="474" customFormat="false" ht="15.75" hidden="false" customHeight="true" outlineLevel="0" collapsed="false"/>
    <row r="475" customFormat="false" ht="15.75" hidden="false" customHeight="true" outlineLevel="0" collapsed="false"/>
    <row r="476" customFormat="false" ht="15.75" hidden="false" customHeight="true" outlineLevel="0" collapsed="false"/>
    <row r="477" customFormat="false" ht="15.75" hidden="false" customHeight="true" outlineLevel="0" collapsed="false"/>
    <row r="478" customFormat="false" ht="15.75" hidden="false" customHeight="true" outlineLevel="0" collapsed="false"/>
    <row r="479" customFormat="false" ht="15.75" hidden="false" customHeight="true" outlineLevel="0" collapsed="false"/>
    <row r="480" customFormat="false" ht="15.75" hidden="false" customHeight="true" outlineLevel="0" collapsed="false"/>
    <row r="481" customFormat="false" ht="15.75" hidden="false" customHeight="true" outlineLevel="0" collapsed="false"/>
    <row r="482" customFormat="false" ht="15.75" hidden="false" customHeight="true" outlineLevel="0" collapsed="false"/>
    <row r="483" customFormat="false" ht="15.75" hidden="false" customHeight="true" outlineLevel="0" collapsed="false"/>
    <row r="484" customFormat="false" ht="15.75" hidden="false" customHeight="true" outlineLevel="0" collapsed="false"/>
    <row r="485" customFormat="false" ht="15.75" hidden="false" customHeight="true" outlineLevel="0" collapsed="false"/>
    <row r="486" customFormat="false" ht="15.75" hidden="false" customHeight="true" outlineLevel="0" collapsed="false"/>
    <row r="487" customFormat="false" ht="15.75" hidden="false" customHeight="true" outlineLevel="0" collapsed="false"/>
    <row r="488" customFormat="false" ht="15.75" hidden="false" customHeight="true" outlineLevel="0" collapsed="false"/>
    <row r="489" customFormat="false" ht="15.75" hidden="false" customHeight="true" outlineLevel="0" collapsed="false"/>
    <row r="490" customFormat="false" ht="15.75" hidden="false" customHeight="true" outlineLevel="0" collapsed="false"/>
    <row r="491" customFormat="false" ht="15.75" hidden="false" customHeight="true" outlineLevel="0" collapsed="false"/>
    <row r="492" customFormat="false" ht="15.75" hidden="false" customHeight="true" outlineLevel="0" collapsed="false"/>
    <row r="493" customFormat="false" ht="15.75" hidden="false" customHeight="true" outlineLevel="0" collapsed="false"/>
    <row r="494" customFormat="false" ht="15.75" hidden="false" customHeight="true" outlineLevel="0" collapsed="false"/>
    <row r="495" customFormat="false" ht="15.75" hidden="false" customHeight="true" outlineLevel="0" collapsed="false"/>
    <row r="496" customFormat="false" ht="15.75" hidden="false" customHeight="true" outlineLevel="0" collapsed="false"/>
    <row r="497" customFormat="false" ht="15.75" hidden="false" customHeight="true" outlineLevel="0" collapsed="false"/>
    <row r="498" customFormat="false" ht="15.75" hidden="false" customHeight="true" outlineLevel="0" collapsed="false"/>
    <row r="499" customFormat="false" ht="15.75" hidden="false" customHeight="true" outlineLevel="0" collapsed="false"/>
    <row r="500" customFormat="false" ht="15.75" hidden="false" customHeight="true" outlineLevel="0" collapsed="false"/>
    <row r="501" customFormat="false" ht="15.75" hidden="false" customHeight="true" outlineLevel="0" collapsed="false"/>
    <row r="502" customFormat="false" ht="15.75" hidden="false" customHeight="true" outlineLevel="0" collapsed="false"/>
    <row r="503" customFormat="false" ht="15.75" hidden="false" customHeight="true" outlineLevel="0" collapsed="false"/>
    <row r="504" customFormat="false" ht="15.75" hidden="false" customHeight="true" outlineLevel="0" collapsed="false"/>
    <row r="505" customFormat="false" ht="15.75" hidden="false" customHeight="true" outlineLevel="0" collapsed="false"/>
    <row r="506" customFormat="false" ht="15.75" hidden="false" customHeight="true" outlineLevel="0" collapsed="false"/>
    <row r="507" customFormat="false" ht="15.75" hidden="false" customHeight="true" outlineLevel="0" collapsed="false"/>
    <row r="508" customFormat="false" ht="15.75" hidden="false" customHeight="true" outlineLevel="0" collapsed="false"/>
    <row r="509" customFormat="false" ht="15.75" hidden="false" customHeight="true" outlineLevel="0" collapsed="false"/>
    <row r="510" customFormat="false" ht="15.75" hidden="false" customHeight="true" outlineLevel="0" collapsed="false"/>
    <row r="511" customFormat="false" ht="15.75" hidden="false" customHeight="true" outlineLevel="0" collapsed="false"/>
    <row r="512" customFormat="false" ht="15.75" hidden="false" customHeight="true" outlineLevel="0" collapsed="false"/>
    <row r="513" customFormat="false" ht="15.75" hidden="false" customHeight="true" outlineLevel="0" collapsed="false"/>
    <row r="514" customFormat="false" ht="15.75" hidden="false" customHeight="true" outlineLevel="0" collapsed="false"/>
    <row r="515" customFormat="false" ht="15.75" hidden="false" customHeight="true" outlineLevel="0" collapsed="false"/>
    <row r="516" customFormat="false" ht="15.75" hidden="false" customHeight="true" outlineLevel="0" collapsed="false"/>
    <row r="517" customFormat="false" ht="15.75" hidden="false" customHeight="true" outlineLevel="0" collapsed="false"/>
    <row r="518" customFormat="false" ht="15.75" hidden="false" customHeight="true" outlineLevel="0" collapsed="false"/>
    <row r="519" customFormat="false" ht="15.75" hidden="false" customHeight="true" outlineLevel="0" collapsed="false"/>
    <row r="520" customFormat="false" ht="15.75" hidden="false" customHeight="true" outlineLevel="0" collapsed="false"/>
    <row r="521" customFormat="false" ht="15.75" hidden="false" customHeight="true" outlineLevel="0" collapsed="false"/>
    <row r="522" customFormat="false" ht="15.75" hidden="false" customHeight="true" outlineLevel="0" collapsed="false"/>
    <row r="523" customFormat="false" ht="15.75" hidden="false" customHeight="true" outlineLevel="0" collapsed="false"/>
    <row r="524" customFormat="false" ht="15.75" hidden="false" customHeight="true" outlineLevel="0" collapsed="false"/>
    <row r="525" customFormat="false" ht="15.75" hidden="false" customHeight="true" outlineLevel="0" collapsed="false"/>
    <row r="526" customFormat="false" ht="15.75" hidden="false" customHeight="true" outlineLevel="0" collapsed="false"/>
    <row r="527" customFormat="false" ht="15.75" hidden="false" customHeight="true" outlineLevel="0" collapsed="false"/>
    <row r="528" customFormat="false" ht="15.75" hidden="false" customHeight="true" outlineLevel="0" collapsed="false"/>
    <row r="529" customFormat="false" ht="15.75" hidden="false" customHeight="true" outlineLevel="0" collapsed="false"/>
    <row r="530" customFormat="false" ht="15.75" hidden="false" customHeight="true" outlineLevel="0" collapsed="false"/>
    <row r="531" customFormat="false" ht="15.75" hidden="false" customHeight="true" outlineLevel="0" collapsed="false"/>
    <row r="532" customFormat="false" ht="15.75" hidden="false" customHeight="true" outlineLevel="0" collapsed="false"/>
    <row r="533" customFormat="false" ht="15.75" hidden="false" customHeight="true" outlineLevel="0" collapsed="false"/>
    <row r="534" customFormat="false" ht="15.75" hidden="false" customHeight="true" outlineLevel="0" collapsed="false"/>
    <row r="535" customFormat="false" ht="15.75" hidden="false" customHeight="true" outlineLevel="0" collapsed="false"/>
    <row r="536" customFormat="false" ht="15.75" hidden="false" customHeight="true" outlineLevel="0" collapsed="false"/>
    <row r="537" customFormat="false" ht="15.75" hidden="false" customHeight="true" outlineLevel="0" collapsed="false"/>
    <row r="538" customFormat="false" ht="15.75" hidden="false" customHeight="true" outlineLevel="0" collapsed="false"/>
    <row r="539" customFormat="false" ht="15.75" hidden="false" customHeight="true" outlineLevel="0" collapsed="false"/>
    <row r="540" customFormat="false" ht="15.75" hidden="false" customHeight="true" outlineLevel="0" collapsed="false"/>
    <row r="541" customFormat="false" ht="15.75" hidden="false" customHeight="true" outlineLevel="0" collapsed="false"/>
    <row r="542" customFormat="false" ht="15.75" hidden="false" customHeight="true" outlineLevel="0" collapsed="false"/>
    <row r="543" customFormat="false" ht="15.75" hidden="false" customHeight="true" outlineLevel="0" collapsed="false"/>
    <row r="544" customFormat="false" ht="15.75" hidden="false" customHeight="true" outlineLevel="0" collapsed="false"/>
    <row r="545" customFormat="false" ht="15.75" hidden="false" customHeight="true" outlineLevel="0" collapsed="false"/>
    <row r="546" customFormat="false" ht="15.75" hidden="false" customHeight="true" outlineLevel="0" collapsed="false"/>
    <row r="547" customFormat="false" ht="15.75" hidden="false" customHeight="true" outlineLevel="0" collapsed="false"/>
    <row r="548" customFormat="false" ht="15.75" hidden="false" customHeight="true" outlineLevel="0" collapsed="false"/>
    <row r="549" customFormat="false" ht="15.75" hidden="false" customHeight="true" outlineLevel="0" collapsed="false"/>
    <row r="550" customFormat="false" ht="15.75" hidden="false" customHeight="true" outlineLevel="0" collapsed="false"/>
    <row r="551" customFormat="false" ht="15.75" hidden="false" customHeight="true" outlineLevel="0" collapsed="false"/>
    <row r="552" customFormat="false" ht="15.75" hidden="false" customHeight="true" outlineLevel="0" collapsed="false"/>
    <row r="553" customFormat="false" ht="15.75" hidden="false" customHeight="true" outlineLevel="0" collapsed="false"/>
    <row r="554" customFormat="false" ht="15.75" hidden="false" customHeight="true" outlineLevel="0" collapsed="false"/>
    <row r="555" customFormat="false" ht="15.75" hidden="false" customHeight="true" outlineLevel="0" collapsed="false"/>
    <row r="556" customFormat="false" ht="15.75" hidden="false" customHeight="true" outlineLevel="0" collapsed="false"/>
    <row r="557" customFormat="false" ht="15.75" hidden="false" customHeight="true" outlineLevel="0" collapsed="false"/>
    <row r="558" customFormat="false" ht="15.75" hidden="false" customHeight="true" outlineLevel="0" collapsed="false"/>
    <row r="559" customFormat="false" ht="15.75" hidden="false" customHeight="true" outlineLevel="0" collapsed="false"/>
    <row r="560" customFormat="false" ht="15.75" hidden="false" customHeight="true" outlineLevel="0" collapsed="false"/>
    <row r="561" customFormat="false" ht="15.75" hidden="false" customHeight="true" outlineLevel="0" collapsed="false"/>
    <row r="562" customFormat="false" ht="15.75" hidden="false" customHeight="true" outlineLevel="0" collapsed="false"/>
    <row r="563" customFormat="false" ht="15.75" hidden="false" customHeight="true" outlineLevel="0" collapsed="false"/>
    <row r="564" customFormat="false" ht="15.75" hidden="false" customHeight="true" outlineLevel="0" collapsed="false"/>
    <row r="565" customFormat="false" ht="15.75" hidden="false" customHeight="true" outlineLevel="0" collapsed="false"/>
    <row r="566" customFormat="false" ht="15.75" hidden="false" customHeight="true" outlineLevel="0" collapsed="false"/>
    <row r="567" customFormat="false" ht="15.75" hidden="false" customHeight="true" outlineLevel="0" collapsed="false"/>
    <row r="568" customFormat="false" ht="15.75" hidden="false" customHeight="true" outlineLevel="0" collapsed="false"/>
    <row r="569" customFormat="false" ht="15.75" hidden="false" customHeight="true" outlineLevel="0" collapsed="false"/>
    <row r="570" customFormat="false" ht="15.75" hidden="false" customHeight="true" outlineLevel="0" collapsed="false"/>
    <row r="571" customFormat="false" ht="15.75" hidden="false" customHeight="true" outlineLevel="0" collapsed="false"/>
    <row r="572" customFormat="false" ht="15.75" hidden="false" customHeight="true" outlineLevel="0" collapsed="false"/>
    <row r="573" customFormat="false" ht="15.75" hidden="false" customHeight="true" outlineLevel="0" collapsed="false"/>
    <row r="574" customFormat="false" ht="15.75" hidden="false" customHeight="true" outlineLevel="0" collapsed="false"/>
    <row r="575" customFormat="false" ht="15.75" hidden="false" customHeight="true" outlineLevel="0" collapsed="false"/>
    <row r="576" customFormat="false" ht="15.75" hidden="false" customHeight="true" outlineLevel="0" collapsed="false"/>
    <row r="577" customFormat="false" ht="15.75" hidden="false" customHeight="true" outlineLevel="0" collapsed="false"/>
    <row r="578" customFormat="false" ht="15.75" hidden="false" customHeight="true" outlineLevel="0" collapsed="false"/>
    <row r="579" customFormat="false" ht="15.75" hidden="false" customHeight="true" outlineLevel="0" collapsed="false"/>
    <row r="580" customFormat="false" ht="15.75" hidden="false" customHeight="true" outlineLevel="0" collapsed="false"/>
    <row r="581" customFormat="false" ht="15.75" hidden="false" customHeight="true" outlineLevel="0" collapsed="false"/>
    <row r="582" customFormat="false" ht="15.75" hidden="false" customHeight="true" outlineLevel="0" collapsed="false"/>
    <row r="583" customFormat="false" ht="15.75" hidden="false" customHeight="true" outlineLevel="0" collapsed="false"/>
    <row r="584" customFormat="false" ht="15.75" hidden="false" customHeight="true" outlineLevel="0" collapsed="false"/>
    <row r="585" customFormat="false" ht="15.75" hidden="false" customHeight="true" outlineLevel="0" collapsed="false"/>
    <row r="586" customFormat="false" ht="15.75" hidden="false" customHeight="true" outlineLevel="0" collapsed="false"/>
    <row r="587" customFormat="false" ht="15.75" hidden="false" customHeight="true" outlineLevel="0" collapsed="false"/>
    <row r="588" customFormat="false" ht="15.75" hidden="false" customHeight="true" outlineLevel="0" collapsed="false"/>
    <row r="589" customFormat="false" ht="15.75" hidden="false" customHeight="true" outlineLevel="0" collapsed="false"/>
    <row r="590" customFormat="false" ht="15.75" hidden="false" customHeight="true" outlineLevel="0" collapsed="false"/>
    <row r="591" customFormat="false" ht="15.75" hidden="false" customHeight="true" outlineLevel="0" collapsed="false"/>
    <row r="592" customFormat="false" ht="15.75" hidden="false" customHeight="true" outlineLevel="0" collapsed="false"/>
    <row r="593" customFormat="false" ht="15.75" hidden="false" customHeight="true" outlineLevel="0" collapsed="false"/>
    <row r="594" customFormat="false" ht="15.75" hidden="false" customHeight="true" outlineLevel="0" collapsed="false"/>
    <row r="595" customFormat="false" ht="15.75" hidden="false" customHeight="true" outlineLevel="0" collapsed="false"/>
    <row r="596" customFormat="false" ht="15.75" hidden="false" customHeight="true" outlineLevel="0" collapsed="false"/>
    <row r="597" customFormat="false" ht="15.75" hidden="false" customHeight="true" outlineLevel="0" collapsed="false"/>
    <row r="598" customFormat="false" ht="15.75" hidden="false" customHeight="true" outlineLevel="0" collapsed="false"/>
    <row r="599" customFormat="false" ht="15.75" hidden="false" customHeight="true" outlineLevel="0" collapsed="false"/>
    <row r="600" customFormat="false" ht="15.75" hidden="false" customHeight="true" outlineLevel="0" collapsed="false"/>
    <row r="601" customFormat="false" ht="15.75" hidden="false" customHeight="true" outlineLevel="0" collapsed="false"/>
    <row r="602" customFormat="false" ht="15.75" hidden="false" customHeight="true" outlineLevel="0" collapsed="false"/>
    <row r="603" customFormat="false" ht="15.75" hidden="false" customHeight="true" outlineLevel="0" collapsed="false"/>
    <row r="604" customFormat="false" ht="15.75" hidden="false" customHeight="true" outlineLevel="0" collapsed="false"/>
    <row r="605" customFormat="false" ht="15.75" hidden="false" customHeight="true" outlineLevel="0" collapsed="false"/>
    <row r="606" customFormat="false" ht="15.75" hidden="false" customHeight="true" outlineLevel="0" collapsed="false"/>
    <row r="607" customFormat="false" ht="15.75" hidden="false" customHeight="true" outlineLevel="0" collapsed="false"/>
    <row r="608" customFormat="false" ht="15.75" hidden="false" customHeight="true" outlineLevel="0" collapsed="false"/>
    <row r="609" customFormat="false" ht="15.75" hidden="false" customHeight="true" outlineLevel="0" collapsed="false"/>
    <row r="610" customFormat="false" ht="15.75" hidden="false" customHeight="true" outlineLevel="0" collapsed="false"/>
    <row r="611" customFormat="false" ht="15.75" hidden="false" customHeight="true" outlineLevel="0" collapsed="false"/>
    <row r="612" customFormat="false" ht="15.75" hidden="false" customHeight="true" outlineLevel="0" collapsed="false"/>
    <row r="613" customFormat="false" ht="15.75" hidden="false" customHeight="true" outlineLevel="0" collapsed="false"/>
    <row r="614" customFormat="false" ht="15.75" hidden="false" customHeight="true" outlineLevel="0" collapsed="false"/>
    <row r="615" customFormat="false" ht="15.75" hidden="false" customHeight="true" outlineLevel="0" collapsed="false"/>
    <row r="616" customFormat="false" ht="15.75" hidden="false" customHeight="true" outlineLevel="0" collapsed="false"/>
    <row r="617" customFormat="false" ht="15.75" hidden="false" customHeight="true" outlineLevel="0" collapsed="false"/>
    <row r="618" customFormat="false" ht="15.75" hidden="false" customHeight="true" outlineLevel="0" collapsed="false"/>
    <row r="619" customFormat="false" ht="15.75" hidden="false" customHeight="true" outlineLevel="0" collapsed="false"/>
    <row r="620" customFormat="false" ht="15.75" hidden="false" customHeight="true" outlineLevel="0" collapsed="false"/>
    <row r="621" customFormat="false" ht="15.75" hidden="false" customHeight="true" outlineLevel="0" collapsed="false"/>
    <row r="622" customFormat="false" ht="15.75" hidden="false" customHeight="true" outlineLevel="0" collapsed="false"/>
    <row r="623" customFormat="false" ht="15.75" hidden="false" customHeight="true" outlineLevel="0" collapsed="false"/>
    <row r="624" customFormat="false" ht="15.75" hidden="false" customHeight="true" outlineLevel="0" collapsed="false"/>
    <row r="625" customFormat="false" ht="15.75" hidden="false" customHeight="true" outlineLevel="0" collapsed="false"/>
    <row r="626" customFormat="false" ht="15.75" hidden="false" customHeight="true" outlineLevel="0" collapsed="false"/>
    <row r="627" customFormat="false" ht="15.75" hidden="false" customHeight="true" outlineLevel="0" collapsed="false"/>
    <row r="628" customFormat="false" ht="15.75" hidden="false" customHeight="true" outlineLevel="0" collapsed="false"/>
    <row r="629" customFormat="false" ht="15.75" hidden="false" customHeight="true" outlineLevel="0" collapsed="false"/>
    <row r="630" customFormat="false" ht="15.75" hidden="false" customHeight="true" outlineLevel="0" collapsed="false"/>
    <row r="631" customFormat="false" ht="15.75" hidden="false" customHeight="true" outlineLevel="0" collapsed="false"/>
    <row r="632" customFormat="false" ht="15.75" hidden="false" customHeight="true" outlineLevel="0" collapsed="false"/>
    <row r="633" customFormat="false" ht="15.75" hidden="false" customHeight="true" outlineLevel="0" collapsed="false"/>
    <row r="634" customFormat="false" ht="15.75" hidden="false" customHeight="true" outlineLevel="0" collapsed="false"/>
    <row r="635" customFormat="false" ht="15.75" hidden="false" customHeight="true" outlineLevel="0" collapsed="false"/>
    <row r="636" customFormat="false" ht="15.75" hidden="false" customHeight="true" outlineLevel="0" collapsed="false"/>
    <row r="637" customFormat="false" ht="15.75" hidden="false" customHeight="true" outlineLevel="0" collapsed="false"/>
    <row r="638" customFormat="false" ht="15.75" hidden="false" customHeight="true" outlineLevel="0" collapsed="false"/>
    <row r="639" customFormat="false" ht="15.75" hidden="false" customHeight="true" outlineLevel="0" collapsed="false"/>
    <row r="640" customFormat="false" ht="15.75" hidden="false" customHeight="true" outlineLevel="0" collapsed="false"/>
    <row r="641" customFormat="false" ht="15.75" hidden="false" customHeight="true" outlineLevel="0" collapsed="false"/>
    <row r="642" customFormat="false" ht="15.75" hidden="false" customHeight="true" outlineLevel="0" collapsed="false"/>
    <row r="643" customFormat="false" ht="15.75" hidden="false" customHeight="true" outlineLevel="0" collapsed="false"/>
    <row r="644" customFormat="false" ht="15.75" hidden="false" customHeight="true" outlineLevel="0" collapsed="false"/>
    <row r="645" customFormat="false" ht="15.75" hidden="false" customHeight="true" outlineLevel="0" collapsed="false"/>
    <row r="646" customFormat="false" ht="15.75" hidden="false" customHeight="true" outlineLevel="0" collapsed="false"/>
    <row r="647" customFormat="false" ht="15.75" hidden="false" customHeight="true" outlineLevel="0" collapsed="false"/>
    <row r="648" customFormat="false" ht="15.75" hidden="false" customHeight="true" outlineLevel="0" collapsed="false"/>
    <row r="649" customFormat="false" ht="15.75" hidden="false" customHeight="true" outlineLevel="0" collapsed="false"/>
    <row r="650" customFormat="false" ht="15.75" hidden="false" customHeight="true" outlineLevel="0" collapsed="false"/>
    <row r="651" customFormat="false" ht="15.75" hidden="false" customHeight="true" outlineLevel="0" collapsed="false"/>
    <row r="652" customFormat="false" ht="15.75" hidden="false" customHeight="true" outlineLevel="0" collapsed="false"/>
    <row r="653" customFormat="false" ht="15.75" hidden="false" customHeight="true" outlineLevel="0" collapsed="false"/>
    <row r="654" customFormat="false" ht="15.75" hidden="false" customHeight="true" outlineLevel="0" collapsed="false"/>
    <row r="655" customFormat="false" ht="15.75" hidden="false" customHeight="true" outlineLevel="0" collapsed="false"/>
    <row r="656" customFormat="false" ht="15.75" hidden="false" customHeight="true" outlineLevel="0" collapsed="false"/>
    <row r="657" customFormat="false" ht="15.75" hidden="false" customHeight="true" outlineLevel="0" collapsed="false"/>
    <row r="658" customFormat="false" ht="15.75" hidden="false" customHeight="true" outlineLevel="0" collapsed="false"/>
    <row r="659" customFormat="false" ht="15.75" hidden="false" customHeight="true" outlineLevel="0" collapsed="false"/>
    <row r="660" customFormat="false" ht="15.75" hidden="false" customHeight="true" outlineLevel="0" collapsed="false"/>
    <row r="661" customFormat="false" ht="15.75" hidden="false" customHeight="true" outlineLevel="0" collapsed="false"/>
    <row r="662" customFormat="false" ht="15.75" hidden="false" customHeight="true" outlineLevel="0" collapsed="false"/>
    <row r="663" customFormat="false" ht="15.75" hidden="false" customHeight="true" outlineLevel="0" collapsed="false"/>
    <row r="664" customFormat="false" ht="15.75" hidden="false" customHeight="true" outlineLevel="0" collapsed="false"/>
    <row r="665" customFormat="false" ht="15.75" hidden="false" customHeight="true" outlineLevel="0" collapsed="false"/>
    <row r="666" customFormat="false" ht="15.75" hidden="false" customHeight="true" outlineLevel="0" collapsed="false"/>
    <row r="667" customFormat="false" ht="15.75" hidden="false" customHeight="true" outlineLevel="0" collapsed="false"/>
    <row r="668" customFormat="false" ht="15.75" hidden="false" customHeight="true" outlineLevel="0" collapsed="false"/>
    <row r="669" customFormat="false" ht="15.75" hidden="false" customHeight="true" outlineLevel="0" collapsed="false"/>
    <row r="670" customFormat="false" ht="15.75" hidden="false" customHeight="true" outlineLevel="0" collapsed="false"/>
    <row r="671" customFormat="false" ht="15.75" hidden="false" customHeight="true" outlineLevel="0" collapsed="false"/>
    <row r="672" customFormat="false" ht="15.75" hidden="false" customHeight="true" outlineLevel="0" collapsed="false"/>
    <row r="673" customFormat="false" ht="15.75" hidden="false" customHeight="true" outlineLevel="0" collapsed="false"/>
    <row r="674" customFormat="false" ht="15.75" hidden="false" customHeight="true" outlineLevel="0" collapsed="false"/>
    <row r="675" customFormat="false" ht="15.75" hidden="false" customHeight="true" outlineLevel="0" collapsed="false"/>
    <row r="676" customFormat="false" ht="15.75" hidden="false" customHeight="true" outlineLevel="0" collapsed="false"/>
    <row r="677" customFormat="false" ht="15.75" hidden="false" customHeight="true" outlineLevel="0" collapsed="false"/>
    <row r="678" customFormat="false" ht="15.75" hidden="false" customHeight="true" outlineLevel="0" collapsed="false"/>
    <row r="679" customFormat="false" ht="15.75" hidden="false" customHeight="true" outlineLevel="0" collapsed="false"/>
    <row r="680" customFormat="false" ht="15.75" hidden="false" customHeight="true" outlineLevel="0" collapsed="false"/>
    <row r="681" customFormat="false" ht="15.75" hidden="false" customHeight="true" outlineLevel="0" collapsed="false"/>
    <row r="682" customFormat="false" ht="15.75" hidden="false" customHeight="true" outlineLevel="0" collapsed="false"/>
    <row r="683" customFormat="false" ht="15.75" hidden="false" customHeight="true" outlineLevel="0" collapsed="false"/>
    <row r="684" customFormat="false" ht="15.75" hidden="false" customHeight="true" outlineLevel="0" collapsed="false"/>
    <row r="685" customFormat="false" ht="15.75" hidden="false" customHeight="true" outlineLevel="0" collapsed="false"/>
    <row r="686" customFormat="false" ht="15.75" hidden="false" customHeight="true" outlineLevel="0" collapsed="false"/>
    <row r="687" customFormat="false" ht="15.75" hidden="false" customHeight="true" outlineLevel="0" collapsed="false"/>
    <row r="688" customFormat="false" ht="15.75" hidden="false" customHeight="true" outlineLevel="0" collapsed="false"/>
    <row r="689" customFormat="false" ht="15.75" hidden="false" customHeight="true" outlineLevel="0" collapsed="false"/>
    <row r="690" customFormat="false" ht="15.75" hidden="false" customHeight="true" outlineLevel="0" collapsed="false"/>
    <row r="691" customFormat="false" ht="15.75" hidden="false" customHeight="true" outlineLevel="0" collapsed="false"/>
    <row r="692" customFormat="false" ht="15.75" hidden="false" customHeight="true" outlineLevel="0" collapsed="false"/>
    <row r="693" customFormat="false" ht="15.75" hidden="false" customHeight="true" outlineLevel="0" collapsed="false"/>
    <row r="694" customFormat="false" ht="15.75" hidden="false" customHeight="true" outlineLevel="0" collapsed="false"/>
    <row r="695" customFormat="false" ht="15.75" hidden="false" customHeight="true" outlineLevel="0" collapsed="false"/>
    <row r="696" customFormat="false" ht="15.75" hidden="false" customHeight="true" outlineLevel="0" collapsed="false"/>
    <row r="697" customFormat="false" ht="15.75" hidden="false" customHeight="true" outlineLevel="0" collapsed="false"/>
    <row r="698" customFormat="false" ht="15.75" hidden="false" customHeight="true" outlineLevel="0" collapsed="false"/>
    <row r="699" customFormat="false" ht="15.75" hidden="false" customHeight="true" outlineLevel="0" collapsed="false"/>
    <row r="700" customFormat="false" ht="15.75" hidden="false" customHeight="true" outlineLevel="0" collapsed="false"/>
    <row r="701" customFormat="false" ht="15.75" hidden="false" customHeight="true" outlineLevel="0" collapsed="false"/>
    <row r="702" customFormat="false" ht="15.75" hidden="false" customHeight="true" outlineLevel="0" collapsed="false"/>
    <row r="703" customFormat="false" ht="15.75" hidden="false" customHeight="true" outlineLevel="0" collapsed="false"/>
    <row r="704" customFormat="false" ht="15.75" hidden="false" customHeight="true" outlineLevel="0" collapsed="false"/>
    <row r="705" customFormat="false" ht="15.75" hidden="false" customHeight="true" outlineLevel="0" collapsed="false"/>
    <row r="706" customFormat="false" ht="15.75" hidden="false" customHeight="true" outlineLevel="0" collapsed="false"/>
    <row r="707" customFormat="false" ht="15.75" hidden="false" customHeight="true" outlineLevel="0" collapsed="false"/>
    <row r="708" customFormat="false" ht="15.75" hidden="false" customHeight="true" outlineLevel="0" collapsed="false"/>
    <row r="709" customFormat="false" ht="15.75" hidden="false" customHeight="true" outlineLevel="0" collapsed="false"/>
    <row r="710" customFormat="false" ht="15.75" hidden="false" customHeight="true" outlineLevel="0" collapsed="false"/>
    <row r="711" customFormat="false" ht="15.75" hidden="false" customHeight="true" outlineLevel="0" collapsed="false"/>
    <row r="712" customFormat="false" ht="15.75" hidden="false" customHeight="true" outlineLevel="0" collapsed="false"/>
    <row r="713" customFormat="false" ht="15.75" hidden="false" customHeight="true" outlineLevel="0" collapsed="false"/>
    <row r="714" customFormat="false" ht="15.75" hidden="false" customHeight="true" outlineLevel="0" collapsed="false"/>
    <row r="715" customFormat="false" ht="15.75" hidden="false" customHeight="true" outlineLevel="0" collapsed="false"/>
    <row r="716" customFormat="false" ht="15.75" hidden="false" customHeight="true" outlineLevel="0" collapsed="false"/>
    <row r="717" customFormat="false" ht="15.75" hidden="false" customHeight="true" outlineLevel="0" collapsed="false"/>
    <row r="718" customFormat="false" ht="15.75" hidden="false" customHeight="true" outlineLevel="0" collapsed="false"/>
    <row r="719" customFormat="false" ht="15.75" hidden="false" customHeight="true" outlineLevel="0" collapsed="false"/>
    <row r="720" customFormat="false" ht="15.75" hidden="false" customHeight="true" outlineLevel="0" collapsed="false"/>
    <row r="721" customFormat="false" ht="15.75" hidden="false" customHeight="true" outlineLevel="0" collapsed="false"/>
    <row r="722" customFormat="false" ht="15.75" hidden="false" customHeight="true" outlineLevel="0" collapsed="false"/>
    <row r="723" customFormat="false" ht="15.75" hidden="false" customHeight="true" outlineLevel="0" collapsed="false"/>
    <row r="724" customFormat="false" ht="15.75" hidden="false" customHeight="true" outlineLevel="0" collapsed="false"/>
    <row r="725" customFormat="false" ht="15.75" hidden="false" customHeight="true" outlineLevel="0" collapsed="false"/>
    <row r="726" customFormat="false" ht="15.75" hidden="false" customHeight="true" outlineLevel="0" collapsed="false"/>
    <row r="727" customFormat="false" ht="15.75" hidden="false" customHeight="true" outlineLevel="0" collapsed="false"/>
    <row r="728" customFormat="false" ht="15.75" hidden="false" customHeight="true" outlineLevel="0" collapsed="false"/>
    <row r="729" customFormat="false" ht="15.75" hidden="false" customHeight="true" outlineLevel="0" collapsed="false"/>
    <row r="730" customFormat="false" ht="15.75" hidden="false" customHeight="true" outlineLevel="0" collapsed="false"/>
    <row r="731" customFormat="false" ht="15.75" hidden="false" customHeight="true" outlineLevel="0" collapsed="false"/>
    <row r="732" customFormat="false" ht="15.75" hidden="false" customHeight="true" outlineLevel="0" collapsed="false"/>
    <row r="733" customFormat="false" ht="15.75" hidden="false" customHeight="true" outlineLevel="0" collapsed="false"/>
    <row r="734" customFormat="false" ht="15.75" hidden="false" customHeight="true" outlineLevel="0" collapsed="false"/>
    <row r="735" customFormat="false" ht="15.75" hidden="false" customHeight="true" outlineLevel="0" collapsed="false"/>
    <row r="736" customFormat="false" ht="15.75" hidden="false" customHeight="true" outlineLevel="0" collapsed="false"/>
    <row r="737" customFormat="false" ht="15.75" hidden="false" customHeight="true" outlineLevel="0" collapsed="false"/>
    <row r="738" customFormat="false" ht="15.75" hidden="false" customHeight="true" outlineLevel="0" collapsed="false"/>
    <row r="739" customFormat="false" ht="15.75" hidden="false" customHeight="true" outlineLevel="0" collapsed="false"/>
    <row r="740" customFormat="false" ht="15.75" hidden="false" customHeight="true" outlineLevel="0" collapsed="false"/>
    <row r="741" customFormat="false" ht="15.75" hidden="false" customHeight="true" outlineLevel="0" collapsed="false"/>
    <row r="742" customFormat="false" ht="15.75" hidden="false" customHeight="true" outlineLevel="0" collapsed="false"/>
    <row r="743" customFormat="false" ht="15.75" hidden="false" customHeight="true" outlineLevel="0" collapsed="false"/>
    <row r="744" customFormat="false" ht="15.75" hidden="false" customHeight="true" outlineLevel="0" collapsed="false"/>
    <row r="745" customFormat="false" ht="15.75" hidden="false" customHeight="true" outlineLevel="0" collapsed="false"/>
    <row r="746" customFormat="false" ht="15.75" hidden="false" customHeight="true" outlineLevel="0" collapsed="false"/>
    <row r="747" customFormat="false" ht="15.75" hidden="false" customHeight="true" outlineLevel="0" collapsed="false"/>
    <row r="748" customFormat="false" ht="15.75" hidden="false" customHeight="true" outlineLevel="0" collapsed="false"/>
    <row r="749" customFormat="false" ht="15.75" hidden="false" customHeight="true" outlineLevel="0" collapsed="false"/>
    <row r="750" customFormat="false" ht="15.75" hidden="false" customHeight="true" outlineLevel="0" collapsed="false"/>
    <row r="751" customFormat="false" ht="15.75" hidden="false" customHeight="true" outlineLevel="0" collapsed="false"/>
    <row r="752" customFormat="false" ht="15.75" hidden="false" customHeight="true" outlineLevel="0" collapsed="false"/>
    <row r="753" customFormat="false" ht="15.75" hidden="false" customHeight="true" outlineLevel="0" collapsed="false"/>
    <row r="754" customFormat="false" ht="15.75" hidden="false" customHeight="true" outlineLevel="0" collapsed="false"/>
    <row r="755" customFormat="false" ht="15.75" hidden="false" customHeight="true" outlineLevel="0" collapsed="false"/>
    <row r="756" customFormat="false" ht="15.75" hidden="false" customHeight="true" outlineLevel="0" collapsed="false"/>
    <row r="757" customFormat="false" ht="15.75" hidden="false" customHeight="true" outlineLevel="0" collapsed="false"/>
    <row r="758" customFormat="false" ht="15.75" hidden="false" customHeight="true" outlineLevel="0" collapsed="false"/>
    <row r="759" customFormat="false" ht="15.75" hidden="false" customHeight="true" outlineLevel="0" collapsed="false"/>
    <row r="760" customFormat="false" ht="15.75" hidden="false" customHeight="true" outlineLevel="0" collapsed="false"/>
    <row r="761" customFormat="false" ht="15.75" hidden="false" customHeight="true" outlineLevel="0" collapsed="false"/>
    <row r="762" customFormat="false" ht="15.75" hidden="false" customHeight="true" outlineLevel="0" collapsed="false"/>
    <row r="763" customFormat="false" ht="15.75" hidden="false" customHeight="true" outlineLevel="0" collapsed="false"/>
    <row r="764" customFormat="false" ht="15.75" hidden="false" customHeight="true" outlineLevel="0" collapsed="false"/>
    <row r="765" customFormat="false" ht="15.75" hidden="false" customHeight="true" outlineLevel="0" collapsed="false"/>
    <row r="766" customFormat="false" ht="15.75" hidden="false" customHeight="true" outlineLevel="0" collapsed="false"/>
    <row r="767" customFormat="false" ht="15.75" hidden="false" customHeight="true" outlineLevel="0" collapsed="false"/>
    <row r="768" customFormat="false" ht="15.75" hidden="false" customHeight="true" outlineLevel="0" collapsed="false"/>
    <row r="769" customFormat="false" ht="15.75" hidden="false" customHeight="true" outlineLevel="0" collapsed="false"/>
    <row r="770" customFormat="false" ht="15.75" hidden="false" customHeight="true" outlineLevel="0" collapsed="false"/>
    <row r="771" customFormat="false" ht="15.75" hidden="false" customHeight="true" outlineLevel="0" collapsed="false"/>
    <row r="772" customFormat="false" ht="15.75" hidden="false" customHeight="true" outlineLevel="0" collapsed="false"/>
    <row r="773" customFormat="false" ht="15.75" hidden="false" customHeight="true" outlineLevel="0" collapsed="false"/>
    <row r="774" customFormat="false" ht="15.75" hidden="false" customHeight="true" outlineLevel="0" collapsed="false"/>
    <row r="775" customFormat="false" ht="15.75" hidden="false" customHeight="true" outlineLevel="0" collapsed="false"/>
    <row r="776" customFormat="false" ht="15.75" hidden="false" customHeight="true" outlineLevel="0" collapsed="false"/>
    <row r="777" customFormat="false" ht="15.75" hidden="false" customHeight="true" outlineLevel="0" collapsed="false"/>
    <row r="778" customFormat="false" ht="15.75" hidden="false" customHeight="true" outlineLevel="0" collapsed="false"/>
    <row r="779" customFormat="false" ht="15.75" hidden="false" customHeight="true" outlineLevel="0" collapsed="false"/>
    <row r="780" customFormat="false" ht="15.75" hidden="false" customHeight="true" outlineLevel="0" collapsed="false"/>
    <row r="781" customFormat="false" ht="15.75" hidden="false" customHeight="true" outlineLevel="0" collapsed="false"/>
    <row r="782" customFormat="false" ht="15.75" hidden="false" customHeight="true" outlineLevel="0" collapsed="false"/>
    <row r="783" customFormat="false" ht="15.75" hidden="false" customHeight="true" outlineLevel="0" collapsed="false"/>
    <row r="784" customFormat="false" ht="15.75" hidden="false" customHeight="true" outlineLevel="0" collapsed="false"/>
    <row r="785" customFormat="false" ht="15.75" hidden="false" customHeight="true" outlineLevel="0" collapsed="false"/>
    <row r="786" customFormat="false" ht="15.75" hidden="false" customHeight="true" outlineLevel="0" collapsed="false"/>
    <row r="787" customFormat="false" ht="15.75" hidden="false" customHeight="true" outlineLevel="0" collapsed="false"/>
    <row r="788" customFormat="false" ht="15.75" hidden="false" customHeight="true" outlineLevel="0" collapsed="false"/>
    <row r="789" customFormat="false" ht="15.75" hidden="false" customHeight="true" outlineLevel="0" collapsed="false"/>
    <row r="790" customFormat="false" ht="15.75" hidden="false" customHeight="true" outlineLevel="0" collapsed="false"/>
    <row r="791" customFormat="false" ht="15.75" hidden="false" customHeight="true" outlineLevel="0" collapsed="false"/>
    <row r="792" customFormat="false" ht="15.75" hidden="false" customHeight="true" outlineLevel="0" collapsed="false"/>
    <row r="793" customFormat="false" ht="15.75" hidden="false" customHeight="true" outlineLevel="0" collapsed="false"/>
    <row r="794" customFormat="false" ht="15.75" hidden="false" customHeight="true" outlineLevel="0" collapsed="false"/>
    <row r="795" customFormat="false" ht="15.75" hidden="false" customHeight="true" outlineLevel="0" collapsed="false"/>
    <row r="796" customFormat="false" ht="15.75" hidden="false" customHeight="true" outlineLevel="0" collapsed="false"/>
    <row r="797" customFormat="false" ht="15.75" hidden="false" customHeight="true" outlineLevel="0" collapsed="false"/>
    <row r="798" customFormat="false" ht="15.75" hidden="false" customHeight="true" outlineLevel="0" collapsed="false"/>
    <row r="799" customFormat="false" ht="15.75" hidden="false" customHeight="true" outlineLevel="0" collapsed="false"/>
    <row r="800" customFormat="false" ht="15.75" hidden="false" customHeight="true" outlineLevel="0" collapsed="false"/>
    <row r="801" customFormat="false" ht="15.75" hidden="false" customHeight="true" outlineLevel="0" collapsed="false"/>
    <row r="802" customFormat="false" ht="15.75" hidden="false" customHeight="true" outlineLevel="0" collapsed="false"/>
    <row r="803" customFormat="false" ht="15.75" hidden="false" customHeight="true" outlineLevel="0" collapsed="false"/>
    <row r="804" customFormat="false" ht="15.75" hidden="false" customHeight="true" outlineLevel="0" collapsed="false"/>
    <row r="805" customFormat="false" ht="15.75" hidden="false" customHeight="true" outlineLevel="0" collapsed="false"/>
    <row r="806" customFormat="false" ht="15.75" hidden="false" customHeight="true" outlineLevel="0" collapsed="false"/>
    <row r="807" customFormat="false" ht="15.75" hidden="false" customHeight="true" outlineLevel="0" collapsed="false"/>
    <row r="808" customFormat="false" ht="15.75" hidden="false" customHeight="true" outlineLevel="0" collapsed="false"/>
    <row r="809" customFormat="false" ht="15.75" hidden="false" customHeight="true" outlineLevel="0" collapsed="false"/>
    <row r="810" customFormat="false" ht="15.75" hidden="false" customHeight="true" outlineLevel="0" collapsed="false"/>
    <row r="811" customFormat="false" ht="15.75" hidden="false" customHeight="true" outlineLevel="0" collapsed="false"/>
    <row r="812" customFormat="false" ht="15.75" hidden="false" customHeight="true" outlineLevel="0" collapsed="false"/>
    <row r="813" customFormat="false" ht="15.75" hidden="false" customHeight="true" outlineLevel="0" collapsed="false"/>
    <row r="814" customFormat="false" ht="15.75" hidden="false" customHeight="true" outlineLevel="0" collapsed="false"/>
    <row r="815" customFormat="false" ht="15.75" hidden="false" customHeight="true" outlineLevel="0" collapsed="false"/>
    <row r="816" customFormat="false" ht="15.75" hidden="false" customHeight="true" outlineLevel="0" collapsed="false"/>
    <row r="817" customFormat="false" ht="15.75" hidden="false" customHeight="true" outlineLevel="0" collapsed="false"/>
    <row r="818" customFormat="false" ht="15.75" hidden="false" customHeight="true" outlineLevel="0" collapsed="false"/>
    <row r="819" customFormat="false" ht="15.75" hidden="false" customHeight="true" outlineLevel="0" collapsed="false"/>
    <row r="820" customFormat="false" ht="15.75" hidden="false" customHeight="true" outlineLevel="0" collapsed="false"/>
    <row r="821" customFormat="false" ht="15.75" hidden="false" customHeight="true" outlineLevel="0" collapsed="false"/>
    <row r="822" customFormat="false" ht="15.75" hidden="false" customHeight="true" outlineLevel="0" collapsed="false"/>
    <row r="823" customFormat="false" ht="15.75" hidden="false" customHeight="true" outlineLevel="0" collapsed="false"/>
    <row r="824" customFormat="false" ht="15.75" hidden="false" customHeight="true" outlineLevel="0" collapsed="false"/>
    <row r="825" customFormat="false" ht="15.75" hidden="false" customHeight="true" outlineLevel="0" collapsed="false"/>
    <row r="826" customFormat="false" ht="15.75" hidden="false" customHeight="true" outlineLevel="0" collapsed="false"/>
    <row r="827" customFormat="false" ht="15.75" hidden="false" customHeight="true" outlineLevel="0" collapsed="false"/>
    <row r="828" customFormat="false" ht="15.75" hidden="false" customHeight="true" outlineLevel="0" collapsed="false"/>
    <row r="829" customFormat="false" ht="15.75" hidden="false" customHeight="true" outlineLevel="0" collapsed="false"/>
    <row r="830" customFormat="false" ht="15.75" hidden="false" customHeight="true" outlineLevel="0" collapsed="false"/>
    <row r="831" customFormat="false" ht="15.75" hidden="false" customHeight="true" outlineLevel="0" collapsed="false"/>
    <row r="832" customFormat="false" ht="15.75" hidden="false" customHeight="true" outlineLevel="0" collapsed="false"/>
    <row r="833" customFormat="false" ht="15.75" hidden="false" customHeight="true" outlineLevel="0" collapsed="false"/>
    <row r="834" customFormat="false" ht="15.75" hidden="false" customHeight="true" outlineLevel="0" collapsed="false"/>
    <row r="835" customFormat="false" ht="15.75" hidden="false" customHeight="true" outlineLevel="0" collapsed="false"/>
    <row r="836" customFormat="false" ht="15.75" hidden="false" customHeight="true" outlineLevel="0" collapsed="false"/>
    <row r="837" customFormat="false" ht="15.75" hidden="false" customHeight="true" outlineLevel="0" collapsed="false"/>
    <row r="838" customFormat="false" ht="15.75" hidden="false" customHeight="true" outlineLevel="0" collapsed="false"/>
    <row r="839" customFormat="false" ht="15.75" hidden="false" customHeight="true" outlineLevel="0" collapsed="false"/>
    <row r="840" customFormat="false" ht="15.75" hidden="false" customHeight="true" outlineLevel="0" collapsed="false"/>
    <row r="841" customFormat="false" ht="15.75" hidden="false" customHeight="true" outlineLevel="0" collapsed="false"/>
    <row r="842" customFormat="false" ht="15.75" hidden="false" customHeight="true" outlineLevel="0" collapsed="false"/>
    <row r="843" customFormat="false" ht="15.75" hidden="false" customHeight="true" outlineLevel="0" collapsed="false"/>
    <row r="844" customFormat="false" ht="15.75" hidden="false" customHeight="true" outlineLevel="0" collapsed="false"/>
    <row r="845" customFormat="false" ht="15.75" hidden="false" customHeight="true" outlineLevel="0" collapsed="false"/>
    <row r="846" customFormat="false" ht="15.75" hidden="false" customHeight="true" outlineLevel="0" collapsed="false"/>
    <row r="847" customFormat="false" ht="15.75" hidden="false" customHeight="true" outlineLevel="0" collapsed="false"/>
    <row r="848" customFormat="false" ht="15.75" hidden="false" customHeight="true" outlineLevel="0" collapsed="false"/>
    <row r="849" customFormat="false" ht="15.75" hidden="false" customHeight="true" outlineLevel="0" collapsed="false"/>
    <row r="850" customFormat="false" ht="15.75" hidden="false" customHeight="true" outlineLevel="0" collapsed="false"/>
    <row r="851" customFormat="false" ht="15.75" hidden="false" customHeight="true" outlineLevel="0" collapsed="false"/>
    <row r="852" customFormat="false" ht="15.75" hidden="false" customHeight="true" outlineLevel="0" collapsed="false"/>
    <row r="853" customFormat="false" ht="15.75" hidden="false" customHeight="true" outlineLevel="0" collapsed="false"/>
    <row r="854" customFormat="false" ht="15.75" hidden="false" customHeight="true" outlineLevel="0" collapsed="false"/>
    <row r="855" customFormat="false" ht="15.75" hidden="false" customHeight="true" outlineLevel="0" collapsed="false"/>
    <row r="856" customFormat="false" ht="15.75" hidden="false" customHeight="true" outlineLevel="0" collapsed="false"/>
    <row r="857" customFormat="false" ht="15.75" hidden="false" customHeight="true" outlineLevel="0" collapsed="false"/>
    <row r="858" customFormat="false" ht="15.75" hidden="false" customHeight="true" outlineLevel="0" collapsed="false"/>
    <row r="859" customFormat="false" ht="15.75" hidden="false" customHeight="true" outlineLevel="0" collapsed="false"/>
    <row r="860" customFormat="false" ht="15.75" hidden="false" customHeight="true" outlineLevel="0" collapsed="false"/>
    <row r="861" customFormat="false" ht="15.75" hidden="false" customHeight="true" outlineLevel="0" collapsed="false"/>
    <row r="862" customFormat="false" ht="15.75" hidden="false" customHeight="true" outlineLevel="0" collapsed="false"/>
    <row r="863" customFormat="false" ht="15.75" hidden="false" customHeight="true" outlineLevel="0" collapsed="false"/>
    <row r="864" customFormat="false" ht="15.75" hidden="false" customHeight="true" outlineLevel="0" collapsed="false"/>
    <row r="865" customFormat="false" ht="15.75" hidden="false" customHeight="true" outlineLevel="0" collapsed="false"/>
    <row r="866" customFormat="false" ht="15.75" hidden="false" customHeight="true" outlineLevel="0" collapsed="false"/>
    <row r="867" customFormat="false" ht="15.75" hidden="false" customHeight="true" outlineLevel="0" collapsed="false"/>
    <row r="868" customFormat="false" ht="15.75" hidden="false" customHeight="true" outlineLevel="0" collapsed="false"/>
    <row r="869" customFormat="false" ht="15.75" hidden="false" customHeight="true" outlineLevel="0" collapsed="false"/>
    <row r="870" customFormat="false" ht="15.75" hidden="false" customHeight="true" outlineLevel="0" collapsed="false"/>
    <row r="871" customFormat="false" ht="15.75" hidden="false" customHeight="true" outlineLevel="0" collapsed="false"/>
    <row r="872" customFormat="false" ht="15.75" hidden="false" customHeight="true" outlineLevel="0" collapsed="false"/>
    <row r="873" customFormat="false" ht="15.75" hidden="false" customHeight="true" outlineLevel="0" collapsed="false"/>
    <row r="874" customFormat="false" ht="15.75" hidden="false" customHeight="true" outlineLevel="0" collapsed="false"/>
    <row r="875" customFormat="false" ht="15.75" hidden="false" customHeight="true" outlineLevel="0" collapsed="false"/>
    <row r="876" customFormat="false" ht="15.75" hidden="false" customHeight="true" outlineLevel="0" collapsed="false"/>
    <row r="877" customFormat="false" ht="15.75" hidden="false" customHeight="true" outlineLevel="0" collapsed="false"/>
    <row r="878" customFormat="false" ht="15.75" hidden="false" customHeight="true" outlineLevel="0" collapsed="false"/>
    <row r="879" customFormat="false" ht="15.75" hidden="false" customHeight="true" outlineLevel="0" collapsed="false"/>
    <row r="880" customFormat="false" ht="15.75" hidden="false" customHeight="true" outlineLevel="0" collapsed="false"/>
    <row r="881" customFormat="false" ht="15.75" hidden="false" customHeight="true" outlineLevel="0" collapsed="false"/>
    <row r="882" customFormat="false" ht="15.75" hidden="false" customHeight="true" outlineLevel="0" collapsed="false"/>
    <row r="883" customFormat="false" ht="15.75" hidden="false" customHeight="true" outlineLevel="0" collapsed="false"/>
    <row r="884" customFormat="false" ht="15.75" hidden="false" customHeight="true" outlineLevel="0" collapsed="false"/>
    <row r="885" customFormat="false" ht="15.75" hidden="false" customHeight="true" outlineLevel="0" collapsed="false"/>
    <row r="886" customFormat="false" ht="15.75" hidden="false" customHeight="true" outlineLevel="0" collapsed="false"/>
    <row r="887" customFormat="false" ht="15.75" hidden="false" customHeight="true" outlineLevel="0" collapsed="false"/>
    <row r="888" customFormat="false" ht="15.75" hidden="false" customHeight="true" outlineLevel="0" collapsed="false"/>
    <row r="889" customFormat="false" ht="15.75" hidden="false" customHeight="true" outlineLevel="0" collapsed="false"/>
    <row r="890" customFormat="false" ht="15.75" hidden="false" customHeight="true" outlineLevel="0" collapsed="false"/>
    <row r="891" customFormat="false" ht="15.75" hidden="false" customHeight="true" outlineLevel="0" collapsed="false"/>
    <row r="892" customFormat="false" ht="15.75" hidden="false" customHeight="true" outlineLevel="0" collapsed="false"/>
    <row r="893" customFormat="false" ht="15.75" hidden="false" customHeight="true" outlineLevel="0" collapsed="false"/>
    <row r="894" customFormat="false" ht="15.75" hidden="false" customHeight="true" outlineLevel="0" collapsed="false"/>
    <row r="895" customFormat="false" ht="15.75" hidden="false" customHeight="true" outlineLevel="0" collapsed="false"/>
    <row r="896" customFormat="false" ht="15.75" hidden="false" customHeight="true" outlineLevel="0" collapsed="false"/>
    <row r="897" customFormat="false" ht="15.75" hidden="false" customHeight="true" outlineLevel="0" collapsed="false"/>
    <row r="898" customFormat="false" ht="15.75" hidden="false" customHeight="true" outlineLevel="0" collapsed="false"/>
    <row r="899" customFormat="false" ht="15.75" hidden="false" customHeight="true" outlineLevel="0" collapsed="false"/>
    <row r="900" customFormat="false" ht="15.75" hidden="false" customHeight="true" outlineLevel="0" collapsed="false"/>
    <row r="901" customFormat="false" ht="15.75" hidden="false" customHeight="true" outlineLevel="0" collapsed="false"/>
    <row r="902" customFormat="false" ht="15.75" hidden="false" customHeight="true" outlineLevel="0" collapsed="false"/>
    <row r="903" customFormat="false" ht="15.75" hidden="false" customHeight="true" outlineLevel="0" collapsed="false"/>
    <row r="904" customFormat="false" ht="15.75" hidden="false" customHeight="true" outlineLevel="0" collapsed="false"/>
    <row r="905" customFormat="false" ht="15.75" hidden="false" customHeight="true" outlineLevel="0" collapsed="false"/>
    <row r="906" customFormat="false" ht="15.75" hidden="false" customHeight="true" outlineLevel="0" collapsed="false"/>
    <row r="907" customFormat="false" ht="15.75" hidden="false" customHeight="true" outlineLevel="0" collapsed="false"/>
    <row r="908" customFormat="false" ht="15.75" hidden="false" customHeight="true" outlineLevel="0" collapsed="false"/>
    <row r="909" customFormat="false" ht="15.75" hidden="false" customHeight="true" outlineLevel="0" collapsed="false"/>
    <row r="910" customFormat="false" ht="15.75" hidden="false" customHeight="true" outlineLevel="0" collapsed="false"/>
    <row r="911" customFormat="false" ht="15.75" hidden="false" customHeight="true" outlineLevel="0" collapsed="false"/>
    <row r="912" customFormat="false" ht="15.75" hidden="false" customHeight="true" outlineLevel="0" collapsed="false"/>
    <row r="913" customFormat="false" ht="15.75" hidden="false" customHeight="true" outlineLevel="0" collapsed="false"/>
    <row r="914" customFormat="false" ht="15.75" hidden="false" customHeight="true" outlineLevel="0" collapsed="false"/>
    <row r="915" customFormat="false" ht="15.75" hidden="false" customHeight="true" outlineLevel="0" collapsed="false"/>
    <row r="916" customFormat="false" ht="15.75" hidden="false" customHeight="true" outlineLevel="0" collapsed="false"/>
    <row r="917" customFormat="false" ht="15.75" hidden="false" customHeight="true" outlineLevel="0" collapsed="false"/>
    <row r="918" customFormat="false" ht="15.75" hidden="false" customHeight="true" outlineLevel="0" collapsed="false"/>
    <row r="919" customFormat="false" ht="15.75" hidden="false" customHeight="true" outlineLevel="0" collapsed="false"/>
    <row r="920" customFormat="false" ht="15.75" hidden="false" customHeight="true" outlineLevel="0" collapsed="false"/>
    <row r="921" customFormat="false" ht="15.75" hidden="false" customHeight="true" outlineLevel="0" collapsed="false"/>
    <row r="922" customFormat="false" ht="15.75" hidden="false" customHeight="true" outlineLevel="0" collapsed="false"/>
    <row r="923" customFormat="false" ht="15.75" hidden="false" customHeight="true" outlineLevel="0" collapsed="false"/>
    <row r="924" customFormat="false" ht="15.75" hidden="false" customHeight="true" outlineLevel="0" collapsed="false"/>
    <row r="925" customFormat="false" ht="15.75" hidden="false" customHeight="true" outlineLevel="0" collapsed="false"/>
    <row r="926" customFormat="false" ht="15.75" hidden="false" customHeight="true" outlineLevel="0" collapsed="false"/>
    <row r="927" customFormat="false" ht="15.75" hidden="false" customHeight="true" outlineLevel="0" collapsed="false"/>
    <row r="928" customFormat="false" ht="15.75" hidden="false" customHeight="true" outlineLevel="0" collapsed="false"/>
    <row r="929" customFormat="false" ht="15.75" hidden="false" customHeight="true" outlineLevel="0" collapsed="false"/>
    <row r="930" customFormat="false" ht="15.75" hidden="false" customHeight="true" outlineLevel="0" collapsed="false"/>
    <row r="931" customFormat="false" ht="15.75" hidden="false" customHeight="true" outlineLevel="0" collapsed="false"/>
    <row r="932" customFormat="false" ht="15.75" hidden="false" customHeight="true" outlineLevel="0" collapsed="false"/>
    <row r="933" customFormat="false" ht="15.75" hidden="false" customHeight="true" outlineLevel="0" collapsed="false"/>
    <row r="934" customFormat="false" ht="15.75" hidden="false" customHeight="true" outlineLevel="0" collapsed="false"/>
    <row r="935" customFormat="false" ht="15.75" hidden="false" customHeight="true" outlineLevel="0" collapsed="false"/>
    <row r="936" customFormat="false" ht="15.75" hidden="false" customHeight="true" outlineLevel="0" collapsed="false"/>
    <row r="937" customFormat="false" ht="15.75" hidden="false" customHeight="true" outlineLevel="0" collapsed="false"/>
    <row r="938" customFormat="false" ht="15.75" hidden="false" customHeight="true" outlineLevel="0" collapsed="false"/>
    <row r="939" customFormat="false" ht="15.75" hidden="false" customHeight="true" outlineLevel="0" collapsed="false"/>
    <row r="940" customFormat="false" ht="15.75" hidden="false" customHeight="true" outlineLevel="0" collapsed="false"/>
    <row r="941" customFormat="false" ht="15.75" hidden="false" customHeight="true" outlineLevel="0" collapsed="false"/>
    <row r="942" customFormat="false" ht="15.75" hidden="false" customHeight="true" outlineLevel="0" collapsed="false"/>
    <row r="943" customFormat="false" ht="15.75" hidden="false" customHeight="true" outlineLevel="0" collapsed="false"/>
    <row r="944" customFormat="false" ht="15.75" hidden="false" customHeight="true" outlineLevel="0" collapsed="false"/>
    <row r="945" customFormat="false" ht="15.75" hidden="false" customHeight="true" outlineLevel="0" collapsed="false"/>
    <row r="946" customFormat="false" ht="15.75" hidden="false" customHeight="true" outlineLevel="0" collapsed="false"/>
    <row r="947" customFormat="false" ht="15.75" hidden="false" customHeight="true" outlineLevel="0" collapsed="false"/>
    <row r="948" customFormat="false" ht="15.75" hidden="false" customHeight="true" outlineLevel="0" collapsed="false"/>
    <row r="949" customFormat="false" ht="15.75" hidden="false" customHeight="true" outlineLevel="0" collapsed="false"/>
    <row r="950" customFormat="false" ht="15.75" hidden="false" customHeight="true" outlineLevel="0" collapsed="false"/>
    <row r="951" customFormat="false" ht="15.75" hidden="false" customHeight="true" outlineLevel="0" collapsed="false"/>
    <row r="952" customFormat="false" ht="15.75" hidden="false" customHeight="true" outlineLevel="0" collapsed="false"/>
    <row r="953" customFormat="false" ht="15.75" hidden="false" customHeight="true" outlineLevel="0" collapsed="false"/>
    <row r="954" customFormat="false" ht="15.75" hidden="false" customHeight="true" outlineLevel="0" collapsed="false"/>
    <row r="955" customFormat="false" ht="15.75" hidden="false" customHeight="true" outlineLevel="0" collapsed="false"/>
    <row r="956" customFormat="false" ht="15.75" hidden="false" customHeight="true" outlineLevel="0" collapsed="false"/>
    <row r="957" customFormat="false" ht="15.75" hidden="false" customHeight="true" outlineLevel="0" collapsed="false"/>
    <row r="958" customFormat="false" ht="15.75" hidden="false" customHeight="true" outlineLevel="0" collapsed="false"/>
    <row r="959" customFormat="false" ht="15.75" hidden="false" customHeight="true" outlineLevel="0" collapsed="false"/>
    <row r="960" customFormat="false" ht="15.75" hidden="false" customHeight="true" outlineLevel="0" collapsed="false"/>
    <row r="961" customFormat="false" ht="15.75" hidden="false" customHeight="true" outlineLevel="0" collapsed="false"/>
    <row r="962" customFormat="false" ht="15.75" hidden="false" customHeight="true" outlineLevel="0" collapsed="false"/>
    <row r="963" customFormat="false" ht="15.75" hidden="false" customHeight="true" outlineLevel="0" collapsed="false"/>
    <row r="964" customFormat="false" ht="15.75" hidden="false" customHeight="true" outlineLevel="0" collapsed="false"/>
    <row r="965" customFormat="false" ht="15.75" hidden="false" customHeight="true" outlineLevel="0" collapsed="false"/>
    <row r="966" customFormat="false" ht="15.75" hidden="false" customHeight="true" outlineLevel="0" collapsed="false"/>
    <row r="967" customFormat="false" ht="15.75" hidden="false" customHeight="true" outlineLevel="0" collapsed="false"/>
    <row r="968" customFormat="false" ht="15.75" hidden="false" customHeight="true" outlineLevel="0" collapsed="false"/>
    <row r="969" customFormat="false" ht="15.75" hidden="false" customHeight="true" outlineLevel="0" collapsed="false"/>
    <row r="970" customFormat="false" ht="15.75" hidden="false" customHeight="true" outlineLevel="0" collapsed="false"/>
    <row r="971" customFormat="false" ht="15.75" hidden="false" customHeight="true" outlineLevel="0" collapsed="false"/>
    <row r="972" customFormat="false" ht="15.75" hidden="false" customHeight="true" outlineLevel="0" collapsed="false"/>
    <row r="973" customFormat="false" ht="15.75" hidden="false" customHeight="true" outlineLevel="0" collapsed="false"/>
    <row r="974" customFormat="false" ht="15.75" hidden="false" customHeight="true" outlineLevel="0" collapsed="false"/>
    <row r="975" customFormat="false" ht="15.75" hidden="false" customHeight="true" outlineLevel="0" collapsed="false"/>
    <row r="976" customFormat="false" ht="15.75" hidden="false" customHeight="true" outlineLevel="0" collapsed="false"/>
    <row r="977" customFormat="false" ht="15.75" hidden="false" customHeight="true" outlineLevel="0" collapsed="false"/>
    <row r="978" customFormat="false" ht="15.75" hidden="false" customHeight="true" outlineLevel="0" collapsed="false"/>
    <row r="979" customFormat="false" ht="15.75" hidden="false" customHeight="true" outlineLevel="0" collapsed="false"/>
    <row r="980" customFormat="false" ht="15.75" hidden="false" customHeight="true" outlineLevel="0" collapsed="false"/>
    <row r="981" customFormat="false" ht="15.75" hidden="false" customHeight="true" outlineLevel="0" collapsed="false"/>
    <row r="982" customFormat="false" ht="15.75" hidden="false" customHeight="true" outlineLevel="0" collapsed="false"/>
    <row r="983" customFormat="false" ht="15.75" hidden="false" customHeight="true" outlineLevel="0" collapsed="false"/>
    <row r="984" customFormat="false" ht="15.75" hidden="false" customHeight="true" outlineLevel="0" collapsed="false"/>
    <row r="985" customFormat="false" ht="15.75" hidden="false" customHeight="true" outlineLevel="0" collapsed="false"/>
    <row r="986" customFormat="false" ht="15.75" hidden="false" customHeight="true" outlineLevel="0" collapsed="false"/>
    <row r="987" customFormat="false" ht="15.75" hidden="false" customHeight="true" outlineLevel="0" collapsed="false"/>
    <row r="988" customFormat="false" ht="15.75" hidden="false" customHeight="true" outlineLevel="0" collapsed="false"/>
    <row r="989" customFormat="false" ht="15.75" hidden="false" customHeight="true" outlineLevel="0" collapsed="false"/>
    <row r="990" customFormat="false" ht="15.75" hidden="false" customHeight="true" outlineLevel="0" collapsed="false"/>
    <row r="991" customFormat="false" ht="15.75" hidden="false" customHeight="true" outlineLevel="0" collapsed="false"/>
    <row r="992" customFormat="false" ht="15.75" hidden="false" customHeight="true" outlineLevel="0" collapsed="false"/>
    <row r="993" customFormat="false" ht="15.75" hidden="false" customHeight="true" outlineLevel="0" collapsed="false"/>
    <row r="994" customFormat="false" ht="15.75" hidden="false" customHeight="true" outlineLevel="0" collapsed="false"/>
    <row r="995" customFormat="false" ht="15.75" hidden="false" customHeight="true" outlineLevel="0" collapsed="false"/>
    <row r="996" customFormat="false" ht="15.75" hidden="false" customHeight="true" outlineLevel="0" collapsed="false"/>
    <row r="997" customFormat="false" ht="15.75" hidden="false" customHeight="true" outlineLevel="0" collapsed="false"/>
    <row r="998" customFormat="false" ht="15.75" hidden="false" customHeight="true" outlineLevel="0" collapsed="false"/>
    <row r="999" customFormat="false" ht="15.75" hidden="false" customHeight="true" outlineLevel="0" collapsed="false"/>
    <row r="1000" customFormat="false" ht="15.75" hidden="false" customHeight="true" outlineLevel="0" collapsed="false"/>
  </sheetData>
  <mergeCells count="24">
    <mergeCell ref="A1:G1"/>
    <mergeCell ref="A2:G2"/>
    <mergeCell ref="A3:E3"/>
    <mergeCell ref="F3:G3"/>
    <mergeCell ref="A4:E4"/>
    <mergeCell ref="F4:G4"/>
    <mergeCell ref="A5:G5"/>
    <mergeCell ref="A6:G6"/>
    <mergeCell ref="B7:E7"/>
    <mergeCell ref="F7:G7"/>
    <mergeCell ref="B8:E8"/>
    <mergeCell ref="F8:G8"/>
    <mergeCell ref="B9:E9"/>
    <mergeCell ref="F9:H9"/>
    <mergeCell ref="B10:E10"/>
    <mergeCell ref="F10:G10"/>
    <mergeCell ref="A11:G11"/>
    <mergeCell ref="A12:G12"/>
    <mergeCell ref="A16:F16"/>
    <mergeCell ref="A17:G17"/>
    <mergeCell ref="A18:G18"/>
    <mergeCell ref="B19:F19"/>
    <mergeCell ref="B20:F20"/>
    <mergeCell ref="B21:F2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LibreOffice/5.0.5.2$Windows_X86_64 LibreOffice_project/55b006a02d247b5f7215fc6ea0fde844b30035b3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DEAP</dc:creator>
  <dc:language>pt-BR</dc:language>
  <cp:lastModifiedBy>DEAP</cp:lastModifiedBy>
  <cp:lastPrinted>2022-03-10T18:55:57Z</cp:lastPrinted>
  <dcterms:modified xsi:type="dcterms:W3CDTF">2022-03-10T18:56:16Z</dcterms:modified>
  <cp:revision>0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